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гистрация" sheetId="1" r:id="rId1"/>
    <sheet name="Лист1" sheetId="2" r:id="rId2"/>
  </sheets>
  <definedNames>
    <definedName name="_xlnm._FilterDatabase" localSheetId="1" hidden="1">'Лист1'!$D$1:$D$41</definedName>
  </definedNames>
  <calcPr fullCalcOnLoad="1"/>
</workbook>
</file>

<file path=xl/sharedStrings.xml><?xml version="1.0" encoding="utf-8"?>
<sst xmlns="http://schemas.openxmlformats.org/spreadsheetml/2006/main" count="234" uniqueCount="71">
  <si>
    <t>Фамилия, Имя</t>
  </si>
  <si>
    <t>Разряд</t>
  </si>
  <si>
    <t>Команда</t>
  </si>
  <si>
    <t>Руководитель</t>
  </si>
  <si>
    <t>Регистрация участников. Горная техника 10 апреля 2011</t>
  </si>
  <si>
    <t>Время</t>
  </si>
  <si>
    <t>Штрафы</t>
  </si>
  <si>
    <t>Результат</t>
  </si>
  <si>
    <t>Место</t>
  </si>
  <si>
    <t>м/ж</t>
  </si>
  <si>
    <t>№</t>
  </si>
  <si>
    <t>г.р.</t>
  </si>
  <si>
    <t>ИТОГО</t>
  </si>
  <si>
    <t>м</t>
  </si>
  <si>
    <t xml:space="preserve">Сно Андрей </t>
  </si>
  <si>
    <t>гоу сош №184</t>
  </si>
  <si>
    <t>Белов.А.Н.</t>
  </si>
  <si>
    <t>Кузина Александра</t>
  </si>
  <si>
    <t>ж</t>
  </si>
  <si>
    <t>Абаканович Филипп</t>
  </si>
  <si>
    <t>Михайлова Татьяна</t>
  </si>
  <si>
    <t>Гладких Святослав</t>
  </si>
  <si>
    <t>Бажанова Дарья</t>
  </si>
  <si>
    <t>Дергачёва Ксения</t>
  </si>
  <si>
    <t>Муравейник</t>
  </si>
  <si>
    <t>Комарова И.Н.</t>
  </si>
  <si>
    <t>Краснослова Алёна</t>
  </si>
  <si>
    <t>Курганов Григорий</t>
  </si>
  <si>
    <t>Валюкович М.А.</t>
  </si>
  <si>
    <t>Шерстобитов Денис</t>
  </si>
  <si>
    <t>Горынычи</t>
  </si>
  <si>
    <t>Горев Димитрий</t>
  </si>
  <si>
    <t>Абаскалов Данил</t>
  </si>
  <si>
    <t>гоу сош № 184</t>
  </si>
  <si>
    <t>Белов А.Н.</t>
  </si>
  <si>
    <t>Горев Даниил</t>
  </si>
  <si>
    <t>Маклюсова Юлия</t>
  </si>
  <si>
    <t>Цибульский Дмитрий</t>
  </si>
  <si>
    <t>Ефимов Никита</t>
  </si>
  <si>
    <t xml:space="preserve">Горынычи </t>
  </si>
  <si>
    <t>Милорадов Святослав</t>
  </si>
  <si>
    <t>Татаринов Павел</t>
  </si>
  <si>
    <t>Бойцев Илья</t>
  </si>
  <si>
    <t>Политех</t>
  </si>
  <si>
    <t xml:space="preserve">Останина Екатерина </t>
  </si>
  <si>
    <t>Колотий Александр</t>
  </si>
  <si>
    <t>Самохин Р.В.</t>
  </si>
  <si>
    <t>Стребков Алексей</t>
  </si>
  <si>
    <t>Владыкин Андрей</t>
  </si>
  <si>
    <t>Смирнов Денис</t>
  </si>
  <si>
    <t>Денис Андрей</t>
  </si>
  <si>
    <t>Никулин Иван</t>
  </si>
  <si>
    <t>Цаплыгин Александр</t>
  </si>
  <si>
    <t>Цивенко Леонид</t>
  </si>
  <si>
    <t xml:space="preserve">ДДТ Калининский </t>
  </si>
  <si>
    <t>Абовян Марина</t>
  </si>
  <si>
    <t>Николаева Лада</t>
  </si>
  <si>
    <t>Евдокимова Екатерина</t>
  </si>
  <si>
    <t>Улизкина Ольга</t>
  </si>
  <si>
    <t>Новиков Петр</t>
  </si>
  <si>
    <t>Скобникова Екатерина</t>
  </si>
  <si>
    <t>Подкина Анастасия</t>
  </si>
  <si>
    <t>Уткина Василиса</t>
  </si>
  <si>
    <t>Карпенко Иван</t>
  </si>
  <si>
    <t>Комарова Инна</t>
  </si>
  <si>
    <t>Колесова Юлия</t>
  </si>
  <si>
    <t>снятие</t>
  </si>
  <si>
    <t>н/с</t>
  </si>
  <si>
    <t>снятия</t>
  </si>
  <si>
    <t>в/к</t>
  </si>
  <si>
    <t>Результаты соревнований по горной технике 10 апреля 2011. ДДТ Калининского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</si>
</sst>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</numFmts>
  <fonts count="42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>
        <color rgb="FFFF000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thin"/>
      <right style="medium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thin"/>
      <bottom style="medium"/>
    </border>
    <border>
      <left style="thin"/>
      <right style="medium">
        <color rgb="FFFF0000"/>
      </right>
      <top>
        <color indexed="63"/>
      </top>
      <bottom style="medium"/>
    </border>
    <border>
      <left style="medium">
        <color rgb="FFFF0000"/>
      </left>
      <right style="thin"/>
      <top style="thin"/>
      <bottom style="thick">
        <color rgb="FFFF0000"/>
      </bottom>
    </border>
    <border>
      <left style="thin"/>
      <right style="medium">
        <color rgb="FFFF0000"/>
      </right>
      <top>
        <color indexed="63"/>
      </top>
      <bottom style="thick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80" fontId="0" fillId="0" borderId="20" xfId="0" applyNumberFormat="1" applyBorder="1" applyAlignment="1">
      <alignment/>
    </xf>
    <xf numFmtId="1" fontId="0" fillId="0" borderId="0" xfId="0" applyNumberFormat="1" applyBorder="1" applyAlignment="1">
      <alignment/>
    </xf>
    <xf numFmtId="180" fontId="0" fillId="0" borderId="21" xfId="0" applyNumberForma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0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0" fontId="21" fillId="0" borderId="2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33" xfId="0" applyBorder="1" applyAlignment="1">
      <alignment/>
    </xf>
    <xf numFmtId="0" fontId="21" fillId="0" borderId="33" xfId="0" applyFont="1" applyBorder="1" applyAlignment="1">
      <alignment/>
    </xf>
    <xf numFmtId="180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80" fontId="0" fillId="0" borderId="36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80" fontId="0" fillId="0" borderId="48" xfId="0" applyNumberFormat="1" applyBorder="1" applyAlignment="1">
      <alignment/>
    </xf>
    <xf numFmtId="180" fontId="0" fillId="0" borderId="49" xfId="0" applyNumberFormat="1" applyBorder="1" applyAlignment="1">
      <alignment/>
    </xf>
    <xf numFmtId="180" fontId="0" fillId="0" borderId="50" xfId="0" applyNumberForma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52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0" fillId="0" borderId="54" xfId="0" applyNumberFormat="1" applyBorder="1" applyAlignment="1">
      <alignment/>
    </xf>
    <xf numFmtId="180" fontId="0" fillId="0" borderId="55" xfId="0" applyNumberFormat="1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8" xfId="0" applyNumberFormat="1" applyBorder="1" applyAlignment="1">
      <alignment/>
    </xf>
    <xf numFmtId="1" fontId="0" fillId="0" borderId="59" xfId="0" applyNumberFormat="1" applyBorder="1" applyAlignment="1">
      <alignment horizontal="center" textRotation="90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6">
      <selection activeCell="D44" sqref="D44"/>
    </sheetView>
  </sheetViews>
  <sheetFormatPr defaultColWidth="9.140625" defaultRowHeight="30" customHeight="1"/>
  <cols>
    <col min="1" max="1" width="4.421875" style="0" customWidth="1"/>
    <col min="2" max="2" width="36.140625" style="0" customWidth="1"/>
    <col min="3" max="3" width="4.00390625" style="0" customWidth="1"/>
    <col min="4" max="4" width="9.28125" style="0" customWidth="1"/>
    <col min="5" max="5" width="7.28125" style="0" customWidth="1"/>
    <col min="6" max="6" width="20.7109375" style="0" customWidth="1"/>
    <col min="7" max="7" width="20.421875" style="0" customWidth="1"/>
  </cols>
  <sheetData>
    <row r="1" spans="4:8" ht="30" customHeight="1">
      <c r="D1" s="14" t="s">
        <v>4</v>
      </c>
      <c r="H1" s="1"/>
    </row>
    <row r="2" ht="30" customHeight="1">
      <c r="E2" s="1"/>
    </row>
    <row r="3" spans="1:7" s="1" customFormat="1" ht="30" customHeight="1" thickBot="1">
      <c r="A3" s="4" t="s">
        <v>10</v>
      </c>
      <c r="B3" s="4" t="s">
        <v>0</v>
      </c>
      <c r="C3" s="4" t="s">
        <v>9</v>
      </c>
      <c r="D3" s="13" t="s">
        <v>11</v>
      </c>
      <c r="E3" s="2" t="s">
        <v>1</v>
      </c>
      <c r="F3" s="2" t="s">
        <v>2</v>
      </c>
      <c r="G3" s="2" t="s">
        <v>3</v>
      </c>
    </row>
    <row r="4" spans="1:7" ht="30" customHeight="1" thickTop="1">
      <c r="A4" s="11">
        <v>11</v>
      </c>
      <c r="B4" s="15" t="s">
        <v>14</v>
      </c>
      <c r="C4" s="16" t="s">
        <v>13</v>
      </c>
      <c r="D4" s="5">
        <v>1994</v>
      </c>
      <c r="E4" s="6"/>
      <c r="F4" s="17" t="s">
        <v>15</v>
      </c>
      <c r="G4" s="17" t="s">
        <v>16</v>
      </c>
    </row>
    <row r="5" spans="1:7" ht="30" customHeight="1" thickBot="1">
      <c r="A5" s="12">
        <v>12</v>
      </c>
      <c r="B5" s="9" t="s">
        <v>17</v>
      </c>
      <c r="C5" s="8" t="s">
        <v>18</v>
      </c>
      <c r="D5" s="8">
        <v>1994</v>
      </c>
      <c r="E5" s="9"/>
      <c r="F5" s="10" t="s">
        <v>33</v>
      </c>
      <c r="G5" s="10" t="s">
        <v>34</v>
      </c>
    </row>
    <row r="6" spans="1:7" ht="30" customHeight="1" thickTop="1">
      <c r="A6" s="11">
        <f>A4+10</f>
        <v>21</v>
      </c>
      <c r="B6" s="6" t="s">
        <v>19</v>
      </c>
      <c r="C6" s="5" t="s">
        <v>13</v>
      </c>
      <c r="D6" s="5">
        <v>1994</v>
      </c>
      <c r="E6" s="6"/>
      <c r="F6" s="7" t="s">
        <v>15</v>
      </c>
      <c r="G6" s="7" t="s">
        <v>34</v>
      </c>
    </row>
    <row r="7" spans="1:7" ht="30" customHeight="1" thickBot="1">
      <c r="A7" s="12">
        <f>A5+10</f>
        <v>22</v>
      </c>
      <c r="B7" s="9" t="s">
        <v>20</v>
      </c>
      <c r="C7" s="8" t="s">
        <v>18</v>
      </c>
      <c r="D7" s="8">
        <v>1994</v>
      </c>
      <c r="E7" s="9"/>
      <c r="F7" s="10" t="s">
        <v>33</v>
      </c>
      <c r="G7" s="10" t="s">
        <v>34</v>
      </c>
    </row>
    <row r="8" spans="1:7" ht="30" customHeight="1" thickTop="1">
      <c r="A8" s="11">
        <f aca="true" t="shared" si="0" ref="A8:A27">A6+10</f>
        <v>31</v>
      </c>
      <c r="B8" s="6" t="s">
        <v>21</v>
      </c>
      <c r="C8" s="5" t="s">
        <v>13</v>
      </c>
      <c r="D8" s="5">
        <v>1994</v>
      </c>
      <c r="E8" s="6"/>
      <c r="F8" s="7" t="s">
        <v>33</v>
      </c>
      <c r="G8" s="7" t="s">
        <v>34</v>
      </c>
    </row>
    <row r="9" spans="1:7" ht="30" customHeight="1" thickBot="1">
      <c r="A9" s="12">
        <f t="shared" si="0"/>
        <v>32</v>
      </c>
      <c r="B9" s="9" t="s">
        <v>22</v>
      </c>
      <c r="C9" s="8" t="s">
        <v>18</v>
      </c>
      <c r="D9" s="8">
        <v>1994</v>
      </c>
      <c r="E9" s="9"/>
      <c r="F9" s="10" t="s">
        <v>33</v>
      </c>
      <c r="G9" s="10" t="s">
        <v>34</v>
      </c>
    </row>
    <row r="10" spans="1:7" ht="30" customHeight="1" thickTop="1">
      <c r="A10" s="11">
        <f t="shared" si="0"/>
        <v>41</v>
      </c>
      <c r="B10" s="6" t="s">
        <v>23</v>
      </c>
      <c r="C10" s="5" t="s">
        <v>18</v>
      </c>
      <c r="D10" s="5">
        <v>1994</v>
      </c>
      <c r="E10" s="6"/>
      <c r="F10" s="7" t="s">
        <v>24</v>
      </c>
      <c r="G10" s="7" t="s">
        <v>25</v>
      </c>
    </row>
    <row r="11" spans="1:7" ht="30" customHeight="1" thickBot="1">
      <c r="A11" s="12">
        <f t="shared" si="0"/>
        <v>42</v>
      </c>
      <c r="B11" s="9" t="s">
        <v>26</v>
      </c>
      <c r="C11" s="8" t="s">
        <v>18</v>
      </c>
      <c r="D11" s="8">
        <v>1995</v>
      </c>
      <c r="E11" s="9"/>
      <c r="F11" s="10" t="s">
        <v>24</v>
      </c>
      <c r="G11" s="10" t="s">
        <v>25</v>
      </c>
    </row>
    <row r="12" spans="1:7" ht="30" customHeight="1" thickTop="1">
      <c r="A12" s="11">
        <f t="shared" si="0"/>
        <v>51</v>
      </c>
      <c r="B12" s="6" t="s">
        <v>27</v>
      </c>
      <c r="C12" s="5" t="s">
        <v>13</v>
      </c>
      <c r="D12" s="5">
        <v>1995</v>
      </c>
      <c r="E12" s="6">
        <v>3</v>
      </c>
      <c r="F12" s="7" t="s">
        <v>30</v>
      </c>
      <c r="G12" s="7" t="s">
        <v>28</v>
      </c>
    </row>
    <row r="13" spans="1:7" ht="30" customHeight="1" thickBot="1">
      <c r="A13" s="12">
        <f t="shared" si="0"/>
        <v>52</v>
      </c>
      <c r="B13" s="9" t="s">
        <v>29</v>
      </c>
      <c r="C13" s="8" t="s">
        <v>13</v>
      </c>
      <c r="D13" s="8">
        <v>1995</v>
      </c>
      <c r="E13" s="9">
        <v>2</v>
      </c>
      <c r="F13" s="10" t="s">
        <v>30</v>
      </c>
      <c r="G13" s="10" t="s">
        <v>28</v>
      </c>
    </row>
    <row r="14" spans="1:7" ht="30" customHeight="1" thickTop="1">
      <c r="A14" s="11">
        <f t="shared" si="0"/>
        <v>61</v>
      </c>
      <c r="B14" s="6" t="s">
        <v>31</v>
      </c>
      <c r="C14" s="5" t="s">
        <v>13</v>
      </c>
      <c r="D14" s="5">
        <v>1996</v>
      </c>
      <c r="E14" s="6">
        <v>3</v>
      </c>
      <c r="F14" s="7" t="s">
        <v>24</v>
      </c>
      <c r="G14" s="7" t="s">
        <v>25</v>
      </c>
    </row>
    <row r="15" spans="1:7" ht="30" customHeight="1" thickBot="1">
      <c r="A15" s="12">
        <f t="shared" si="0"/>
        <v>62</v>
      </c>
      <c r="B15" s="9" t="s">
        <v>32</v>
      </c>
      <c r="C15" s="8" t="s">
        <v>13</v>
      </c>
      <c r="D15" s="8">
        <v>1996</v>
      </c>
      <c r="E15" s="9">
        <v>3</v>
      </c>
      <c r="F15" s="10" t="s">
        <v>24</v>
      </c>
      <c r="G15" s="10" t="s">
        <v>25</v>
      </c>
    </row>
    <row r="16" spans="1:7" ht="30" customHeight="1" thickTop="1">
      <c r="A16" s="11">
        <f t="shared" si="0"/>
        <v>71</v>
      </c>
      <c r="B16" s="6" t="s">
        <v>35</v>
      </c>
      <c r="C16" s="5" t="s">
        <v>13</v>
      </c>
      <c r="D16" s="5">
        <v>1995</v>
      </c>
      <c r="E16" s="6">
        <v>2</v>
      </c>
      <c r="F16" s="7" t="s">
        <v>24</v>
      </c>
      <c r="G16" s="7" t="s">
        <v>25</v>
      </c>
    </row>
    <row r="17" spans="1:7" ht="30" customHeight="1" thickBot="1">
      <c r="A17" s="12">
        <f t="shared" si="0"/>
        <v>72</v>
      </c>
      <c r="B17" s="9" t="s">
        <v>36</v>
      </c>
      <c r="C17" s="8" t="s">
        <v>18</v>
      </c>
      <c r="D17" s="8">
        <v>1995</v>
      </c>
      <c r="E17" s="9">
        <v>2</v>
      </c>
      <c r="F17" s="10" t="s">
        <v>24</v>
      </c>
      <c r="G17" s="10" t="s">
        <v>25</v>
      </c>
    </row>
    <row r="18" spans="1:7" ht="30" customHeight="1" thickTop="1">
      <c r="A18" s="11">
        <f t="shared" si="0"/>
        <v>81</v>
      </c>
      <c r="B18" s="6" t="s">
        <v>37</v>
      </c>
      <c r="C18" s="5" t="s">
        <v>13</v>
      </c>
      <c r="D18" s="5">
        <v>1995</v>
      </c>
      <c r="E18" s="6"/>
      <c r="F18" s="7" t="s">
        <v>30</v>
      </c>
      <c r="G18" s="7" t="s">
        <v>28</v>
      </c>
    </row>
    <row r="19" spans="1:7" ht="30" customHeight="1" thickBot="1">
      <c r="A19" s="12">
        <f t="shared" si="0"/>
        <v>82</v>
      </c>
      <c r="B19" s="9" t="s">
        <v>38</v>
      </c>
      <c r="C19" s="8" t="s">
        <v>13</v>
      </c>
      <c r="D19" s="8">
        <v>1995</v>
      </c>
      <c r="E19" s="9"/>
      <c r="F19" s="10" t="s">
        <v>39</v>
      </c>
      <c r="G19" s="10" t="s">
        <v>28</v>
      </c>
    </row>
    <row r="20" spans="1:7" ht="30" customHeight="1" thickTop="1">
      <c r="A20" s="11">
        <f t="shared" si="0"/>
        <v>91</v>
      </c>
      <c r="B20" s="6" t="s">
        <v>40</v>
      </c>
      <c r="C20" s="5" t="s">
        <v>13</v>
      </c>
      <c r="D20" s="5">
        <v>1995</v>
      </c>
      <c r="E20" s="6"/>
      <c r="F20" s="7" t="s">
        <v>30</v>
      </c>
      <c r="G20" s="7" t="s">
        <v>28</v>
      </c>
    </row>
    <row r="21" spans="1:7" ht="30" customHeight="1" thickBot="1">
      <c r="A21" s="12">
        <f t="shared" si="0"/>
        <v>92</v>
      </c>
      <c r="B21" s="9" t="s">
        <v>41</v>
      </c>
      <c r="C21" s="8" t="s">
        <v>13</v>
      </c>
      <c r="D21" s="8">
        <v>1995</v>
      </c>
      <c r="E21" s="9"/>
      <c r="F21" s="10" t="s">
        <v>30</v>
      </c>
      <c r="G21" s="10" t="s">
        <v>28</v>
      </c>
    </row>
    <row r="22" spans="1:7" ht="30" customHeight="1" thickTop="1">
      <c r="A22" s="11">
        <f t="shared" si="0"/>
        <v>101</v>
      </c>
      <c r="B22" s="6" t="s">
        <v>42</v>
      </c>
      <c r="C22" s="5" t="s">
        <v>13</v>
      </c>
      <c r="D22" s="5">
        <v>1987</v>
      </c>
      <c r="E22" s="6"/>
      <c r="F22" s="7" t="s">
        <v>43</v>
      </c>
      <c r="G22" s="7" t="s">
        <v>25</v>
      </c>
    </row>
    <row r="23" spans="1:7" ht="30" customHeight="1" thickBot="1">
      <c r="A23" s="12">
        <f t="shared" si="0"/>
        <v>102</v>
      </c>
      <c r="B23" s="9" t="s">
        <v>44</v>
      </c>
      <c r="C23" s="8" t="s">
        <v>18</v>
      </c>
      <c r="D23" s="8">
        <v>1988</v>
      </c>
      <c r="E23" s="9"/>
      <c r="F23" s="10" t="s">
        <v>43</v>
      </c>
      <c r="G23" s="10" t="s">
        <v>25</v>
      </c>
    </row>
    <row r="24" spans="1:7" ht="30" customHeight="1" thickTop="1">
      <c r="A24" s="11">
        <f t="shared" si="0"/>
        <v>111</v>
      </c>
      <c r="B24" s="6" t="s">
        <v>45</v>
      </c>
      <c r="C24" s="5" t="s">
        <v>13</v>
      </c>
      <c r="D24" s="5">
        <v>1995</v>
      </c>
      <c r="E24" s="6">
        <v>3</v>
      </c>
      <c r="F24" s="7" t="s">
        <v>54</v>
      </c>
      <c r="G24" s="7" t="s">
        <v>46</v>
      </c>
    </row>
    <row r="25" spans="1:7" ht="30" customHeight="1" thickBot="1">
      <c r="A25" s="12">
        <f t="shared" si="0"/>
        <v>112</v>
      </c>
      <c r="B25" s="9" t="s">
        <v>47</v>
      </c>
      <c r="C25" s="8" t="s">
        <v>13</v>
      </c>
      <c r="D25" s="8">
        <v>1994</v>
      </c>
      <c r="E25" s="9">
        <v>3</v>
      </c>
      <c r="F25" s="10" t="s">
        <v>54</v>
      </c>
      <c r="G25" s="10" t="s">
        <v>46</v>
      </c>
    </row>
    <row r="26" spans="1:7" ht="30" customHeight="1" thickTop="1">
      <c r="A26" s="11">
        <f t="shared" si="0"/>
        <v>121</v>
      </c>
      <c r="B26" s="6" t="s">
        <v>48</v>
      </c>
      <c r="C26" s="5" t="s">
        <v>13</v>
      </c>
      <c r="D26" s="5">
        <v>1987</v>
      </c>
      <c r="E26" s="6"/>
      <c r="F26" s="7" t="s">
        <v>50</v>
      </c>
      <c r="G26" s="7" t="s">
        <v>46</v>
      </c>
    </row>
    <row r="27" spans="1:7" ht="30" customHeight="1" thickBot="1">
      <c r="A27" s="12">
        <f t="shared" si="0"/>
        <v>122</v>
      </c>
      <c r="B27" s="9" t="s">
        <v>49</v>
      </c>
      <c r="C27" s="8" t="s">
        <v>13</v>
      </c>
      <c r="D27" s="8">
        <v>1978</v>
      </c>
      <c r="E27" s="9"/>
      <c r="F27" s="10" t="s">
        <v>50</v>
      </c>
      <c r="G27" s="10" t="s">
        <v>46</v>
      </c>
    </row>
    <row r="28" spans="1:7" ht="30" customHeight="1" thickTop="1">
      <c r="A28" s="11">
        <f>A26+10</f>
        <v>131</v>
      </c>
      <c r="B28" s="6" t="s">
        <v>51</v>
      </c>
      <c r="C28" s="5" t="s">
        <v>13</v>
      </c>
      <c r="D28" s="5">
        <v>1996</v>
      </c>
      <c r="E28" s="6"/>
      <c r="F28" s="7" t="s">
        <v>54</v>
      </c>
      <c r="G28" s="7" t="s">
        <v>46</v>
      </c>
    </row>
    <row r="29" spans="1:7" ht="30" customHeight="1" thickBot="1">
      <c r="A29" s="12">
        <f>A27+10</f>
        <v>132</v>
      </c>
      <c r="B29" s="9" t="s">
        <v>52</v>
      </c>
      <c r="C29" s="8" t="s">
        <v>13</v>
      </c>
      <c r="D29" s="8">
        <v>1996</v>
      </c>
      <c r="E29" s="9"/>
      <c r="F29" s="10" t="s">
        <v>54</v>
      </c>
      <c r="G29" s="10" t="s">
        <v>46</v>
      </c>
    </row>
    <row r="30" spans="1:7" ht="30" customHeight="1" thickTop="1">
      <c r="A30" s="11">
        <f>A28+10</f>
        <v>141</v>
      </c>
      <c r="B30" s="6" t="s">
        <v>53</v>
      </c>
      <c r="C30" s="5" t="s">
        <v>13</v>
      </c>
      <c r="D30" s="5">
        <v>1996</v>
      </c>
      <c r="E30" s="6"/>
      <c r="F30" s="7" t="s">
        <v>54</v>
      </c>
      <c r="G30" s="7" t="s">
        <v>46</v>
      </c>
    </row>
    <row r="31" spans="1:7" ht="30" customHeight="1" thickBot="1">
      <c r="A31" s="12">
        <f>A29+10</f>
        <v>142</v>
      </c>
      <c r="B31" s="9" t="s">
        <v>55</v>
      </c>
      <c r="C31" s="8" t="s">
        <v>18</v>
      </c>
      <c r="D31" s="8">
        <v>1995</v>
      </c>
      <c r="E31" s="9"/>
      <c r="F31" s="10" t="s">
        <v>54</v>
      </c>
      <c r="G31" s="10" t="s">
        <v>46</v>
      </c>
    </row>
    <row r="32" spans="1:7" ht="30" customHeight="1" thickTop="1">
      <c r="A32" s="11">
        <f aca="true" t="shared" si="1" ref="A32:A41">A30+10</f>
        <v>151</v>
      </c>
      <c r="B32" s="6" t="s">
        <v>56</v>
      </c>
      <c r="C32" s="5" t="s">
        <v>18</v>
      </c>
      <c r="D32" s="5">
        <v>1994</v>
      </c>
      <c r="E32" s="6"/>
      <c r="F32" s="7" t="s">
        <v>54</v>
      </c>
      <c r="G32" s="7" t="s">
        <v>46</v>
      </c>
    </row>
    <row r="33" spans="1:7" ht="30" customHeight="1" thickBot="1">
      <c r="A33" s="12">
        <f t="shared" si="1"/>
        <v>152</v>
      </c>
      <c r="B33" s="9" t="s">
        <v>57</v>
      </c>
      <c r="C33" s="8" t="s">
        <v>18</v>
      </c>
      <c r="D33" s="8">
        <v>1994</v>
      </c>
      <c r="E33" s="9"/>
      <c r="F33" s="10" t="s">
        <v>54</v>
      </c>
      <c r="G33" s="10" t="s">
        <v>46</v>
      </c>
    </row>
    <row r="34" spans="1:7" ht="30" customHeight="1" thickTop="1">
      <c r="A34" s="11">
        <f t="shared" si="1"/>
        <v>161</v>
      </c>
      <c r="B34" s="6" t="s">
        <v>58</v>
      </c>
      <c r="C34" s="5" t="s">
        <v>18</v>
      </c>
      <c r="D34" s="5">
        <v>1995</v>
      </c>
      <c r="E34" s="6"/>
      <c r="F34" s="7" t="s">
        <v>30</v>
      </c>
      <c r="G34" s="7" t="s">
        <v>28</v>
      </c>
    </row>
    <row r="35" spans="1:7" ht="30" customHeight="1" thickBot="1">
      <c r="A35" s="12">
        <f t="shared" si="1"/>
        <v>162</v>
      </c>
      <c r="B35" s="9" t="s">
        <v>59</v>
      </c>
      <c r="C35" s="8" t="s">
        <v>13</v>
      </c>
      <c r="D35" s="8">
        <v>1995</v>
      </c>
      <c r="E35" s="9"/>
      <c r="F35" s="10" t="s">
        <v>30</v>
      </c>
      <c r="G35" s="10" t="s">
        <v>28</v>
      </c>
    </row>
    <row r="36" spans="1:7" ht="30" customHeight="1" thickTop="1">
      <c r="A36" s="11">
        <f t="shared" si="1"/>
        <v>171</v>
      </c>
      <c r="B36" s="6" t="s">
        <v>60</v>
      </c>
      <c r="C36" s="5" t="s">
        <v>18</v>
      </c>
      <c r="D36" s="5">
        <v>1998</v>
      </c>
      <c r="E36" s="6"/>
      <c r="F36" s="7" t="s">
        <v>24</v>
      </c>
      <c r="G36" s="7" t="s">
        <v>25</v>
      </c>
    </row>
    <row r="37" spans="1:7" ht="30" customHeight="1" thickBot="1">
      <c r="A37" s="12">
        <f t="shared" si="1"/>
        <v>172</v>
      </c>
      <c r="B37" s="9" t="s">
        <v>61</v>
      </c>
      <c r="C37" s="8" t="s">
        <v>18</v>
      </c>
      <c r="D37" s="8">
        <v>1998</v>
      </c>
      <c r="E37" s="9"/>
      <c r="F37" s="10" t="s">
        <v>24</v>
      </c>
      <c r="G37" s="10" t="s">
        <v>25</v>
      </c>
    </row>
    <row r="38" spans="1:7" ht="30" customHeight="1" thickTop="1">
      <c r="A38" s="11">
        <f t="shared" si="1"/>
        <v>181</v>
      </c>
      <c r="B38" s="6" t="s">
        <v>62</v>
      </c>
      <c r="C38" s="5" t="s">
        <v>18</v>
      </c>
      <c r="D38" s="5">
        <v>1998</v>
      </c>
      <c r="E38" s="6"/>
      <c r="F38" s="7" t="s">
        <v>24</v>
      </c>
      <c r="G38" s="7" t="s">
        <v>25</v>
      </c>
    </row>
    <row r="39" spans="1:7" ht="30" customHeight="1" thickBot="1">
      <c r="A39" s="12">
        <f t="shared" si="1"/>
        <v>182</v>
      </c>
      <c r="B39" s="9" t="s">
        <v>63</v>
      </c>
      <c r="C39" s="8" t="s">
        <v>13</v>
      </c>
      <c r="D39" s="8">
        <v>1998</v>
      </c>
      <c r="E39" s="9"/>
      <c r="F39" s="10" t="s">
        <v>24</v>
      </c>
      <c r="G39" s="10" t="s">
        <v>25</v>
      </c>
    </row>
    <row r="40" spans="1:7" ht="30" customHeight="1" thickTop="1">
      <c r="A40" s="11">
        <f t="shared" si="1"/>
        <v>191</v>
      </c>
      <c r="B40" s="6" t="s">
        <v>64</v>
      </c>
      <c r="C40" s="5" t="s">
        <v>18</v>
      </c>
      <c r="D40" s="5">
        <v>1976</v>
      </c>
      <c r="E40" s="6">
        <v>3</v>
      </c>
      <c r="F40" s="7" t="s">
        <v>24</v>
      </c>
      <c r="G40" s="7" t="s">
        <v>25</v>
      </c>
    </row>
    <row r="41" spans="1:7" ht="30" customHeight="1" thickBot="1">
      <c r="A41" s="12">
        <f t="shared" si="1"/>
        <v>192</v>
      </c>
      <c r="B41" s="9" t="s">
        <v>65</v>
      </c>
      <c r="C41" s="8" t="s">
        <v>18</v>
      </c>
      <c r="D41" s="8">
        <v>1995</v>
      </c>
      <c r="E41" s="9">
        <v>2</v>
      </c>
      <c r="F41" s="10" t="s">
        <v>24</v>
      </c>
      <c r="G41" s="10" t="s">
        <v>25</v>
      </c>
    </row>
    <row r="42" ht="30" customHeight="1" thickTop="1"/>
  </sheetData>
  <sheetProtection/>
  <printOptions/>
  <pageMargins left="0.13" right="0.17" top="0.13" bottom="0.15" header="0.13" footer="0.1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80" zoomScaleNormal="80" zoomScalePageLayoutView="0" workbookViewId="0" topLeftCell="B1">
      <selection activeCell="I2" sqref="I2"/>
    </sheetView>
  </sheetViews>
  <sheetFormatPr defaultColWidth="9.140625" defaultRowHeight="30" customHeight="1"/>
  <cols>
    <col min="1" max="1" width="5.00390625" style="0" customWidth="1"/>
    <col min="2" max="2" width="27.28125" style="0" customWidth="1"/>
    <col min="3" max="3" width="4.00390625" style="22" customWidth="1"/>
    <col min="4" max="4" width="9.28125" style="0" customWidth="1"/>
    <col min="5" max="5" width="7.28125" style="0" customWidth="1"/>
    <col min="6" max="6" width="20.7109375" style="0" customWidth="1"/>
    <col min="7" max="7" width="20.421875" style="0" customWidth="1"/>
    <col min="8" max="22" width="8.28125" style="0" customWidth="1"/>
    <col min="23" max="23" width="3.8515625" style="3" customWidth="1"/>
    <col min="24" max="24" width="8.28125" style="0" customWidth="1"/>
    <col min="25" max="25" width="10.7109375" style="42" customWidth="1"/>
  </cols>
  <sheetData>
    <row r="1" spans="3:30" ht="30" customHeight="1" thickBot="1">
      <c r="C1"/>
      <c r="H1" s="22"/>
      <c r="I1" s="69" t="s">
        <v>70</v>
      </c>
      <c r="M1" s="1"/>
      <c r="P1" s="1"/>
      <c r="S1" s="1"/>
      <c r="V1" s="1"/>
      <c r="W1"/>
      <c r="Y1" s="1"/>
      <c r="AB1" s="3"/>
      <c r="AD1" s="42"/>
    </row>
    <row r="2" spans="5:23" ht="30" customHeight="1">
      <c r="E2" s="1"/>
      <c r="H2" s="66"/>
      <c r="I2" s="67">
        <v>1</v>
      </c>
      <c r="J2" s="68"/>
      <c r="K2" s="66"/>
      <c r="L2" s="67">
        <v>2</v>
      </c>
      <c r="M2" s="68"/>
      <c r="N2" s="66"/>
      <c r="O2" s="67">
        <v>3</v>
      </c>
      <c r="P2" s="68"/>
      <c r="Q2" s="66"/>
      <c r="R2" s="67">
        <v>4</v>
      </c>
      <c r="S2" s="68"/>
      <c r="T2" s="66"/>
      <c r="U2" s="67">
        <v>5</v>
      </c>
      <c r="V2" s="68"/>
      <c r="W2" s="19"/>
    </row>
    <row r="3" spans="1:25" s="1" customFormat="1" ht="45.75" customHeight="1" thickBot="1">
      <c r="A3" s="4" t="s">
        <v>10</v>
      </c>
      <c r="B3" s="4" t="s">
        <v>0</v>
      </c>
      <c r="C3" s="13" t="s">
        <v>9</v>
      </c>
      <c r="D3" s="13" t="s">
        <v>11</v>
      </c>
      <c r="E3" s="4" t="s">
        <v>1</v>
      </c>
      <c r="F3" s="4" t="s">
        <v>2</v>
      </c>
      <c r="G3" s="47" t="s">
        <v>3</v>
      </c>
      <c r="H3" s="52" t="s">
        <v>6</v>
      </c>
      <c r="I3" s="4" t="s">
        <v>5</v>
      </c>
      <c r="J3" s="53" t="s">
        <v>7</v>
      </c>
      <c r="K3" s="52" t="s">
        <v>6</v>
      </c>
      <c r="L3" s="4" t="s">
        <v>5</v>
      </c>
      <c r="M3" s="53" t="s">
        <v>7</v>
      </c>
      <c r="N3" s="52" t="s">
        <v>6</v>
      </c>
      <c r="O3" s="4" t="s">
        <v>5</v>
      </c>
      <c r="P3" s="53" t="s">
        <v>7</v>
      </c>
      <c r="Q3" s="52" t="s">
        <v>6</v>
      </c>
      <c r="R3" s="4" t="s">
        <v>5</v>
      </c>
      <c r="S3" s="53" t="s">
        <v>7</v>
      </c>
      <c r="T3" s="52" t="s">
        <v>6</v>
      </c>
      <c r="U3" s="4" t="s">
        <v>5</v>
      </c>
      <c r="V3" s="53" t="s">
        <v>7</v>
      </c>
      <c r="W3" s="65" t="s">
        <v>68</v>
      </c>
      <c r="X3" s="4" t="s">
        <v>12</v>
      </c>
      <c r="Y3" s="21" t="s">
        <v>8</v>
      </c>
    </row>
    <row r="4" spans="1:25" ht="30" customHeight="1">
      <c r="A4" s="24">
        <f>A36+10</f>
        <v>111</v>
      </c>
      <c r="B4" s="25" t="str">
        <f>регистрация!B24</f>
        <v>Колотий Александр</v>
      </c>
      <c r="C4" s="35" t="str">
        <f>регистрация!C24</f>
        <v>м</v>
      </c>
      <c r="D4" s="25">
        <f>регистрация!D24</f>
        <v>1995</v>
      </c>
      <c r="E4" s="25">
        <f>регистрация!E24</f>
        <v>3</v>
      </c>
      <c r="F4" s="25" t="str">
        <f>регистрация!F24</f>
        <v>ДДТ Калининский </v>
      </c>
      <c r="G4" s="48" t="str">
        <f>регистрация!G24</f>
        <v>Самохин Р.В.</v>
      </c>
      <c r="H4" s="54">
        <v>0.00034722222222222224</v>
      </c>
      <c r="I4" s="26">
        <v>0.0038657407407407408</v>
      </c>
      <c r="J4" s="55">
        <f>H4+H5+I4</f>
        <v>0.004212962962962963</v>
      </c>
      <c r="K4" s="54">
        <v>0</v>
      </c>
      <c r="L4" s="26">
        <v>0.003263888888888889</v>
      </c>
      <c r="M4" s="55">
        <f>K4+K5+L4</f>
        <v>0.003263888888888889</v>
      </c>
      <c r="N4" s="54"/>
      <c r="O4" s="26">
        <v>0.006840277777777778</v>
      </c>
      <c r="P4" s="55">
        <f>N4+N5+O4</f>
        <v>0.006840277777777778</v>
      </c>
      <c r="Q4" s="54"/>
      <c r="R4" s="26">
        <v>0.0038773148148148143</v>
      </c>
      <c r="S4" s="55">
        <f>Q4+Q5+R4</f>
        <v>0.0038773148148148143</v>
      </c>
      <c r="T4" s="54"/>
      <c r="U4" s="26">
        <v>0.00034722222222222224</v>
      </c>
      <c r="V4" s="55">
        <f>T4+T5+U4</f>
        <v>0.00034722222222222224</v>
      </c>
      <c r="W4" s="27">
        <v>0</v>
      </c>
      <c r="X4" s="28">
        <f>J4+M4+P4+S4+V4</f>
        <v>0.018541666666666665</v>
      </c>
      <c r="Y4" s="43">
        <v>1</v>
      </c>
    </row>
    <row r="5" spans="1:25" ht="30" customHeight="1" thickBot="1">
      <c r="A5" s="29">
        <f>A37+10</f>
        <v>112</v>
      </c>
      <c r="B5" s="30" t="str">
        <f>регистрация!B25</f>
        <v>Стребков Алексей</v>
      </c>
      <c r="C5" s="36" t="str">
        <f>регистрация!C25</f>
        <v>м</v>
      </c>
      <c r="D5" s="30">
        <f>регистрация!D25</f>
        <v>1994</v>
      </c>
      <c r="E5" s="30">
        <f>регистрация!E25</f>
        <v>3</v>
      </c>
      <c r="F5" s="30" t="str">
        <f>регистрация!F25</f>
        <v>ДДТ Калининский </v>
      </c>
      <c r="G5" s="49" t="str">
        <f>регистрация!G25</f>
        <v>Самохин Р.В.</v>
      </c>
      <c r="H5" s="56"/>
      <c r="I5" s="31"/>
      <c r="J5" s="57"/>
      <c r="K5" s="56"/>
      <c r="L5" s="31"/>
      <c r="M5" s="57"/>
      <c r="N5" s="56"/>
      <c r="O5" s="31"/>
      <c r="P5" s="57"/>
      <c r="Q5" s="56"/>
      <c r="R5" s="31"/>
      <c r="S5" s="57"/>
      <c r="T5" s="56"/>
      <c r="U5" s="31"/>
      <c r="V5" s="57"/>
      <c r="W5" s="32"/>
      <c r="X5" s="33"/>
      <c r="Y5" s="44"/>
    </row>
    <row r="6" spans="1:25" ht="30" customHeight="1">
      <c r="A6" s="24">
        <f>A24+10</f>
        <v>51</v>
      </c>
      <c r="B6" s="25" t="str">
        <f>регистрация!B12</f>
        <v>Курганов Григорий</v>
      </c>
      <c r="C6" s="35" t="str">
        <f>регистрация!C12</f>
        <v>м</v>
      </c>
      <c r="D6" s="25">
        <f>регистрация!D12</f>
        <v>1995</v>
      </c>
      <c r="E6" s="25">
        <f>регистрация!E12</f>
        <v>3</v>
      </c>
      <c r="F6" s="25" t="str">
        <f>регистрация!F12</f>
        <v>Горынычи</v>
      </c>
      <c r="G6" s="48" t="str">
        <f>регистрация!G12</f>
        <v>Валюкович М.А.</v>
      </c>
      <c r="H6" s="54">
        <v>0.0009259259259259259</v>
      </c>
      <c r="I6" s="26">
        <v>0.004467592592592593</v>
      </c>
      <c r="J6" s="55">
        <f>H6+H7+I6</f>
        <v>0.005393518518518519</v>
      </c>
      <c r="K6" s="54">
        <v>0.001736111111111111</v>
      </c>
      <c r="L6" s="26">
        <v>0.0025578703703703705</v>
      </c>
      <c r="M6" s="55">
        <f>K6+K7+L6</f>
        <v>0.004293981481481482</v>
      </c>
      <c r="N6" s="54" t="s">
        <v>66</v>
      </c>
      <c r="O6" s="26"/>
      <c r="P6" s="55">
        <v>0</v>
      </c>
      <c r="Q6" s="54"/>
      <c r="R6" s="26">
        <v>0.004120370370370371</v>
      </c>
      <c r="S6" s="55">
        <f>Q6+Q7+R6</f>
        <v>0.004120370370370371</v>
      </c>
      <c r="T6" s="54"/>
      <c r="U6" s="26">
        <v>0.0002893518518518519</v>
      </c>
      <c r="V6" s="55">
        <f>T6+T7+U6</f>
        <v>0.0002893518518518519</v>
      </c>
      <c r="W6" s="27">
        <v>1</v>
      </c>
      <c r="X6" s="28">
        <f>J6+M6+P6+S6+V6</f>
        <v>0.014097222222222225</v>
      </c>
      <c r="Y6" s="43">
        <v>2</v>
      </c>
    </row>
    <row r="7" spans="1:25" ht="30" customHeight="1" thickBot="1">
      <c r="A7" s="29">
        <f>A25+10</f>
        <v>52</v>
      </c>
      <c r="B7" s="30" t="str">
        <f>регистрация!B13</f>
        <v>Шерстобитов Денис</v>
      </c>
      <c r="C7" s="36" t="str">
        <f>регистрация!C13</f>
        <v>м</v>
      </c>
      <c r="D7" s="30">
        <f>регистрация!D13</f>
        <v>1995</v>
      </c>
      <c r="E7" s="30">
        <f>регистрация!E13</f>
        <v>2</v>
      </c>
      <c r="F7" s="30" t="str">
        <f>регистрация!F13</f>
        <v>Горынычи</v>
      </c>
      <c r="G7" s="49" t="str">
        <f>регистрация!G13</f>
        <v>Валюкович М.А.</v>
      </c>
      <c r="H7" s="56"/>
      <c r="I7" s="31"/>
      <c r="J7" s="57"/>
      <c r="K7" s="56"/>
      <c r="L7" s="31"/>
      <c r="M7" s="57"/>
      <c r="N7" s="56" t="s">
        <v>66</v>
      </c>
      <c r="O7" s="31"/>
      <c r="P7" s="57"/>
      <c r="Q7" s="56"/>
      <c r="R7" s="31"/>
      <c r="S7" s="57"/>
      <c r="T7" s="56"/>
      <c r="U7" s="31"/>
      <c r="V7" s="57"/>
      <c r="W7" s="32"/>
      <c r="X7" s="33"/>
      <c r="Y7" s="44"/>
    </row>
    <row r="8" spans="1:25" ht="30" customHeight="1">
      <c r="A8" s="24">
        <f>A12+10</f>
        <v>81</v>
      </c>
      <c r="B8" s="25" t="str">
        <f>регистрация!B18</f>
        <v>Цибульский Дмитрий</v>
      </c>
      <c r="C8" s="35" t="str">
        <f>регистрация!C18</f>
        <v>м</v>
      </c>
      <c r="D8" s="25">
        <f>регистрация!D18</f>
        <v>1995</v>
      </c>
      <c r="E8" s="25">
        <f>регистрация!E18</f>
        <v>0</v>
      </c>
      <c r="F8" s="25" t="str">
        <f>регистрация!F18</f>
        <v>Горынычи</v>
      </c>
      <c r="G8" s="48" t="str">
        <f>регистрация!G18</f>
        <v>Валюкович М.А.</v>
      </c>
      <c r="H8" s="54">
        <v>0.0020833333333333333</v>
      </c>
      <c r="I8" s="26">
        <v>0.00537037037037037</v>
      </c>
      <c r="J8" s="55">
        <f>H8+H9+I8</f>
        <v>0.007453703703703704</v>
      </c>
      <c r="K8" s="54">
        <v>0</v>
      </c>
      <c r="L8" s="26">
        <v>0.005717592592592593</v>
      </c>
      <c r="M8" s="55">
        <f>K8+K9+L8</f>
        <v>0.005717592592592593</v>
      </c>
      <c r="N8" s="54" t="s">
        <v>66</v>
      </c>
      <c r="O8" s="26"/>
      <c r="P8" s="55">
        <v>0</v>
      </c>
      <c r="Q8" s="54"/>
      <c r="R8" s="26">
        <v>0.006423611111111112</v>
      </c>
      <c r="S8" s="55">
        <f>Q8+Q9+R8</f>
        <v>0.006423611111111112</v>
      </c>
      <c r="T8" s="54"/>
      <c r="U8" s="26">
        <v>0.0003356481481481481</v>
      </c>
      <c r="V8" s="55">
        <f>T8+T9+U8</f>
        <v>0.0003356481481481481</v>
      </c>
      <c r="W8" s="27">
        <v>1</v>
      </c>
      <c r="X8" s="28">
        <f>J8+M8+P8+S8+V8</f>
        <v>0.019930555555555556</v>
      </c>
      <c r="Y8" s="43">
        <v>3</v>
      </c>
    </row>
    <row r="9" spans="1:25" ht="30" customHeight="1" thickBot="1">
      <c r="A9" s="29">
        <f>A13+10</f>
        <v>82</v>
      </c>
      <c r="B9" s="30" t="str">
        <f>регистрация!B19</f>
        <v>Ефимов Никита</v>
      </c>
      <c r="C9" s="36" t="str">
        <f>регистрация!C19</f>
        <v>м</v>
      </c>
      <c r="D9" s="30">
        <f>регистрация!D19</f>
        <v>1995</v>
      </c>
      <c r="E9" s="30">
        <f>регистрация!E19</f>
        <v>0</v>
      </c>
      <c r="F9" s="30" t="str">
        <f>регистрация!F19</f>
        <v>Горынычи </v>
      </c>
      <c r="G9" s="49" t="str">
        <f>регистрация!G19</f>
        <v>Валюкович М.А.</v>
      </c>
      <c r="H9" s="56"/>
      <c r="I9" s="31"/>
      <c r="J9" s="57"/>
      <c r="K9" s="56"/>
      <c r="L9" s="31"/>
      <c r="M9" s="57"/>
      <c r="N9" s="56" t="s">
        <v>66</v>
      </c>
      <c r="O9" s="31"/>
      <c r="P9" s="57"/>
      <c r="Q9" s="56"/>
      <c r="R9" s="31"/>
      <c r="S9" s="57"/>
      <c r="T9" s="56"/>
      <c r="U9" s="31"/>
      <c r="V9" s="57"/>
      <c r="W9" s="32"/>
      <c r="X9" s="33"/>
      <c r="Y9" s="44"/>
    </row>
    <row r="10" spans="1:25" ht="30" customHeight="1">
      <c r="A10" s="24">
        <f>A8+10</f>
        <v>91</v>
      </c>
      <c r="B10" s="25" t="str">
        <f>регистрация!B20</f>
        <v>Милорадов Святослав</v>
      </c>
      <c r="C10" s="35" t="str">
        <f>регистрация!C20</f>
        <v>м</v>
      </c>
      <c r="D10" s="25">
        <f>регистрация!D20</f>
        <v>1995</v>
      </c>
      <c r="E10" s="25">
        <f>регистрация!E20</f>
        <v>0</v>
      </c>
      <c r="F10" s="25" t="str">
        <f>регистрация!F20</f>
        <v>Горынычи</v>
      </c>
      <c r="G10" s="48" t="str">
        <f>регистрация!G20</f>
        <v>Валюкович М.А.</v>
      </c>
      <c r="H10" s="54">
        <v>0.0031249999999999997</v>
      </c>
      <c r="I10" s="26">
        <v>0.00738425925925926</v>
      </c>
      <c r="J10" s="55">
        <f>H10+H11+I10</f>
        <v>0.01050925925925926</v>
      </c>
      <c r="K10" s="54">
        <v>0.0024305555555555556</v>
      </c>
      <c r="L10" s="26">
        <v>0.00866898148148148</v>
      </c>
      <c r="M10" s="55">
        <f>K10+K11+L10</f>
        <v>0.011099537037037036</v>
      </c>
      <c r="N10" s="54" t="s">
        <v>66</v>
      </c>
      <c r="O10" s="26"/>
      <c r="P10" s="55">
        <v>0</v>
      </c>
      <c r="Q10" s="54"/>
      <c r="R10" s="26">
        <v>0.0090625</v>
      </c>
      <c r="S10" s="55">
        <f>Q10+Q11+R10</f>
        <v>0.0090625</v>
      </c>
      <c r="T10" s="54"/>
      <c r="U10" s="26">
        <v>0.00038194444444444446</v>
      </c>
      <c r="V10" s="55">
        <f>T10+T11+U10</f>
        <v>0.00038194444444444446</v>
      </c>
      <c r="W10" s="27">
        <v>1</v>
      </c>
      <c r="X10" s="28">
        <f>J10+M10+P10+S10+V10</f>
        <v>0.03105324074074074</v>
      </c>
      <c r="Y10" s="43">
        <v>4</v>
      </c>
    </row>
    <row r="11" spans="1:25" ht="30" customHeight="1" thickBot="1">
      <c r="A11" s="29">
        <f>A9+10</f>
        <v>92</v>
      </c>
      <c r="B11" s="37" t="str">
        <f>регистрация!B21</f>
        <v>Татаринов Павел</v>
      </c>
      <c r="C11" s="38" t="str">
        <f>регистрация!C21</f>
        <v>м</v>
      </c>
      <c r="D11" s="37">
        <f>регистрация!D21</f>
        <v>1995</v>
      </c>
      <c r="E11" s="37">
        <f>регистрация!E21</f>
        <v>0</v>
      </c>
      <c r="F11" s="37" t="str">
        <f>регистрация!F21</f>
        <v>Горынычи</v>
      </c>
      <c r="G11" s="50" t="str">
        <f>регистрация!G21</f>
        <v>Валюкович М.А.</v>
      </c>
      <c r="H11" s="58"/>
      <c r="I11" s="39"/>
      <c r="J11" s="59"/>
      <c r="K11" s="58"/>
      <c r="L11" s="39"/>
      <c r="M11" s="59"/>
      <c r="N11" s="58" t="s">
        <v>66</v>
      </c>
      <c r="O11" s="39"/>
      <c r="P11" s="59"/>
      <c r="Q11" s="58"/>
      <c r="R11" s="39"/>
      <c r="S11" s="59"/>
      <c r="T11" s="58"/>
      <c r="U11" s="39"/>
      <c r="V11" s="59"/>
      <c r="W11" s="40"/>
      <c r="X11" s="41"/>
      <c r="Y11" s="45"/>
    </row>
    <row r="12" spans="1:25" ht="30" customHeight="1">
      <c r="A12" s="24">
        <f>A28+10</f>
        <v>71</v>
      </c>
      <c r="B12" s="23" t="str">
        <f>регистрация!B16</f>
        <v>Горев Даниил</v>
      </c>
      <c r="C12" s="34" t="str">
        <f>регистрация!C16</f>
        <v>м</v>
      </c>
      <c r="D12" s="23">
        <f>регистрация!D16</f>
        <v>1995</v>
      </c>
      <c r="E12" s="23">
        <f>регистрация!E16</f>
        <v>2</v>
      </c>
      <c r="F12" s="23" t="str">
        <f>регистрация!F16</f>
        <v>Муравейник</v>
      </c>
      <c r="G12" s="51" t="str">
        <f>регистрация!G16</f>
        <v>Комарова И.Н.</v>
      </c>
      <c r="H12" s="60">
        <v>0.0024305555555555556</v>
      </c>
      <c r="I12" s="18">
        <v>0.005208333333333333</v>
      </c>
      <c r="J12" s="61">
        <f>H12+H13+I12</f>
        <v>0.007638888888888889</v>
      </c>
      <c r="K12" s="60">
        <v>0</v>
      </c>
      <c r="L12" s="18">
        <v>0.0027546296296296294</v>
      </c>
      <c r="M12" s="61">
        <f>K12+K13+L12</f>
        <v>0.0027546296296296294</v>
      </c>
      <c r="N12" s="60"/>
      <c r="O12" s="18">
        <v>0.007534722222222221</v>
      </c>
      <c r="P12" s="61">
        <f>N12+N13+O12</f>
        <v>0.007534722222222221</v>
      </c>
      <c r="Q12" s="60"/>
      <c r="R12" s="18">
        <v>0.00587962962962963</v>
      </c>
      <c r="S12" s="61">
        <f>Q12+Q13+R12</f>
        <v>0.00587962962962963</v>
      </c>
      <c r="T12" s="60"/>
      <c r="U12" s="18">
        <v>0.00037037037037037035</v>
      </c>
      <c r="V12" s="61">
        <f>T12+T13+U12</f>
        <v>0.00037037037037037035</v>
      </c>
      <c r="W12" s="19">
        <f>N12</f>
        <v>0</v>
      </c>
      <c r="X12" s="20">
        <f>J12+M12+P12+S12+V12</f>
        <v>0.02417824074074074</v>
      </c>
      <c r="Y12" s="46">
        <v>1</v>
      </c>
    </row>
    <row r="13" spans="1:25" ht="30" customHeight="1" thickBot="1">
      <c r="A13" s="29">
        <f>A29+10</f>
        <v>72</v>
      </c>
      <c r="B13" s="30" t="str">
        <f>регистрация!B17</f>
        <v>Маклюсова Юлия</v>
      </c>
      <c r="C13" s="36" t="str">
        <f>регистрация!C17</f>
        <v>ж</v>
      </c>
      <c r="D13" s="30">
        <f>регистрация!D17</f>
        <v>1995</v>
      </c>
      <c r="E13" s="30">
        <f>регистрация!E17</f>
        <v>2</v>
      </c>
      <c r="F13" s="30" t="str">
        <f>регистрация!F17</f>
        <v>Муравейник</v>
      </c>
      <c r="G13" s="49" t="str">
        <f>регистрация!G17</f>
        <v>Комарова И.Н.</v>
      </c>
      <c r="H13" s="56"/>
      <c r="I13" s="31"/>
      <c r="J13" s="57"/>
      <c r="K13" s="56"/>
      <c r="L13" s="31"/>
      <c r="M13" s="57"/>
      <c r="N13" s="56"/>
      <c r="O13" s="31"/>
      <c r="P13" s="57"/>
      <c r="Q13" s="56"/>
      <c r="R13" s="31"/>
      <c r="S13" s="57"/>
      <c r="T13" s="56"/>
      <c r="U13" s="31"/>
      <c r="V13" s="57"/>
      <c r="W13" s="32"/>
      <c r="X13" s="33"/>
      <c r="Y13" s="44"/>
    </row>
    <row r="14" spans="1:25" ht="30" customHeight="1">
      <c r="A14" s="24">
        <f>A26+10</f>
        <v>161</v>
      </c>
      <c r="B14" s="25" t="str">
        <f>регистрация!B34</f>
        <v>Улизкина Ольга</v>
      </c>
      <c r="C14" s="35" t="str">
        <f>регистрация!C34</f>
        <v>ж</v>
      </c>
      <c r="D14" s="25">
        <f>регистрация!D34</f>
        <v>1995</v>
      </c>
      <c r="E14" s="25">
        <f>регистрация!E34</f>
        <v>0</v>
      </c>
      <c r="F14" s="25" t="str">
        <f>регистрация!F34</f>
        <v>Горынычи</v>
      </c>
      <c r="G14" s="48" t="str">
        <f>регистрация!G34</f>
        <v>Валюкович М.А.</v>
      </c>
      <c r="H14" s="54">
        <v>0.0006944444444444445</v>
      </c>
      <c r="I14" s="26">
        <v>0.004872685185185186</v>
      </c>
      <c r="J14" s="55">
        <f>H14+H15+I14</f>
        <v>0.00556712962962963</v>
      </c>
      <c r="K14" s="54">
        <v>0</v>
      </c>
      <c r="L14" s="26">
        <v>0.004224537037037037</v>
      </c>
      <c r="M14" s="55">
        <f>K14+K15+L14</f>
        <v>0.004224537037037037</v>
      </c>
      <c r="N14" s="54">
        <v>0.001736111111111111</v>
      </c>
      <c r="O14" s="26">
        <v>0.00832175925925926</v>
      </c>
      <c r="P14" s="55">
        <f>N14+N15+O14</f>
        <v>0.01005787037037037</v>
      </c>
      <c r="Q14" s="54"/>
      <c r="R14" s="26">
        <v>0.005011574074074074</v>
      </c>
      <c r="S14" s="55">
        <f>Q14+Q15+R14</f>
        <v>0.005011574074074074</v>
      </c>
      <c r="T14" s="54"/>
      <c r="U14" s="26">
        <v>0.00030092592592592595</v>
      </c>
      <c r="V14" s="55">
        <f>T14+T15+U14</f>
        <v>0.00030092592592592595</v>
      </c>
      <c r="W14" s="27">
        <v>0</v>
      </c>
      <c r="X14" s="28">
        <f>J14+M14+P14+S14+V14</f>
        <v>0.02516203703703704</v>
      </c>
      <c r="Y14" s="43">
        <v>2</v>
      </c>
    </row>
    <row r="15" spans="1:25" ht="30" customHeight="1" thickBot="1">
      <c r="A15" s="29">
        <f>A27+10</f>
        <v>162</v>
      </c>
      <c r="B15" s="30" t="str">
        <f>регистрация!B35</f>
        <v>Новиков Петр</v>
      </c>
      <c r="C15" s="36" t="str">
        <f>регистрация!C35</f>
        <v>м</v>
      </c>
      <c r="D15" s="30">
        <f>регистрация!D35</f>
        <v>1995</v>
      </c>
      <c r="E15" s="30">
        <f>регистрация!E35</f>
        <v>0</v>
      </c>
      <c r="F15" s="30" t="str">
        <f>регистрация!F35</f>
        <v>Горынычи</v>
      </c>
      <c r="G15" s="49" t="str">
        <f>регистрация!G35</f>
        <v>Валюкович М.А.</v>
      </c>
      <c r="H15" s="56"/>
      <c r="I15" s="31"/>
      <c r="J15" s="57"/>
      <c r="K15" s="56"/>
      <c r="L15" s="31"/>
      <c r="M15" s="57"/>
      <c r="N15" s="56"/>
      <c r="O15" s="31"/>
      <c r="P15" s="57"/>
      <c r="Q15" s="56"/>
      <c r="R15" s="31"/>
      <c r="S15" s="57"/>
      <c r="T15" s="56"/>
      <c r="U15" s="31"/>
      <c r="V15" s="57"/>
      <c r="W15" s="32"/>
      <c r="X15" s="33"/>
      <c r="Y15" s="44"/>
    </row>
    <row r="16" spans="1:25" ht="30" customHeight="1">
      <c r="A16" s="24">
        <f>A34+10</f>
        <v>141</v>
      </c>
      <c r="B16" s="25" t="str">
        <f>регистрация!B30</f>
        <v>Цивенко Леонид</v>
      </c>
      <c r="C16" s="35" t="str">
        <f>регистрация!C30</f>
        <v>м</v>
      </c>
      <c r="D16" s="25">
        <f>регистрация!D30</f>
        <v>1996</v>
      </c>
      <c r="E16" s="25">
        <f>регистрация!E30</f>
        <v>0</v>
      </c>
      <c r="F16" s="25" t="str">
        <f>регистрация!F30</f>
        <v>ДДТ Калининский </v>
      </c>
      <c r="G16" s="48" t="str">
        <f>регистрация!G30</f>
        <v>Самохин Р.В.</v>
      </c>
      <c r="H16" s="54">
        <v>0.00034722222222222224</v>
      </c>
      <c r="I16" s="26">
        <v>0.00462962962962963</v>
      </c>
      <c r="J16" s="55">
        <f>H16+H17+I16</f>
        <v>0.004976851851851852</v>
      </c>
      <c r="K16" s="54">
        <v>0</v>
      </c>
      <c r="L16" s="26">
        <v>0.0037384259259259263</v>
      </c>
      <c r="M16" s="55">
        <f>K16+K17+L16</f>
        <v>0.0037384259259259263</v>
      </c>
      <c r="N16" s="54" t="s">
        <v>66</v>
      </c>
      <c r="O16" s="26"/>
      <c r="P16" s="55">
        <v>0</v>
      </c>
      <c r="Q16" s="54"/>
      <c r="R16" s="26">
        <v>0.005543981481481482</v>
      </c>
      <c r="S16" s="55">
        <f>Q16+Q17+R16</f>
        <v>0.005543981481481482</v>
      </c>
      <c r="T16" s="54"/>
      <c r="U16" s="26">
        <v>0.0004976851851851852</v>
      </c>
      <c r="V16" s="55">
        <f>T16+T17+U16</f>
        <v>0.0004976851851851852</v>
      </c>
      <c r="W16" s="27">
        <v>1</v>
      </c>
      <c r="X16" s="28">
        <f>J16+M16+P16+S16+V16</f>
        <v>0.014756944444444444</v>
      </c>
      <c r="Y16" s="43">
        <v>3</v>
      </c>
    </row>
    <row r="17" spans="1:25" ht="30" customHeight="1" thickBot="1">
      <c r="A17" s="29">
        <f>A35+10</f>
        <v>142</v>
      </c>
      <c r="B17" s="30" t="str">
        <f>регистрация!B31</f>
        <v>Абовян Марина</v>
      </c>
      <c r="C17" s="36" t="str">
        <f>регистрация!C31</f>
        <v>ж</v>
      </c>
      <c r="D17" s="30">
        <f>регистрация!D31</f>
        <v>1995</v>
      </c>
      <c r="E17" s="30">
        <f>регистрация!E31</f>
        <v>0</v>
      </c>
      <c r="F17" s="30" t="str">
        <f>регистрация!F31</f>
        <v>ДДТ Калининский </v>
      </c>
      <c r="G17" s="49" t="str">
        <f>регистрация!G31</f>
        <v>Самохин Р.В.</v>
      </c>
      <c r="H17" s="56"/>
      <c r="I17" s="31"/>
      <c r="J17" s="57"/>
      <c r="K17" s="56"/>
      <c r="L17" s="31"/>
      <c r="M17" s="57"/>
      <c r="N17" s="56" t="s">
        <v>66</v>
      </c>
      <c r="O17" s="31"/>
      <c r="P17" s="57"/>
      <c r="Q17" s="56"/>
      <c r="R17" s="31"/>
      <c r="S17" s="57"/>
      <c r="T17" s="56"/>
      <c r="U17" s="31"/>
      <c r="V17" s="57"/>
      <c r="W17" s="32"/>
      <c r="X17" s="33"/>
      <c r="Y17" s="44"/>
    </row>
    <row r="18" spans="1:25" ht="30" customHeight="1">
      <c r="A18" s="24">
        <f>A20+10</f>
        <v>21</v>
      </c>
      <c r="B18" s="25" t="str">
        <f>регистрация!B6</f>
        <v>Абаканович Филипп</v>
      </c>
      <c r="C18" s="35" t="str">
        <f>регистрация!C6</f>
        <v>м</v>
      </c>
      <c r="D18" s="25">
        <f>регистрация!D6</f>
        <v>1994</v>
      </c>
      <c r="E18" s="25">
        <f>регистрация!E6</f>
        <v>0</v>
      </c>
      <c r="F18" s="25" t="str">
        <f>регистрация!F6</f>
        <v>гоу сош №184</v>
      </c>
      <c r="G18" s="48" t="str">
        <f>регистрация!G6</f>
        <v>Белов А.Н.</v>
      </c>
      <c r="H18" s="54">
        <v>0.002777777777777778</v>
      </c>
      <c r="I18" s="26">
        <v>0.007928240740740741</v>
      </c>
      <c r="J18" s="55">
        <f>H18+H19+I18</f>
        <v>0.01070601851851852</v>
      </c>
      <c r="K18" s="54">
        <v>0</v>
      </c>
      <c r="L18" s="26">
        <v>0.009675925925925926</v>
      </c>
      <c r="M18" s="55">
        <f>K18+K19+L18</f>
        <v>0.009675925925925926</v>
      </c>
      <c r="N18" s="54" t="s">
        <v>66</v>
      </c>
      <c r="O18" s="26"/>
      <c r="P18" s="55">
        <v>0</v>
      </c>
      <c r="Q18" s="54"/>
      <c r="R18" s="26">
        <v>0.007881944444444443</v>
      </c>
      <c r="S18" s="55">
        <f>Q18+Q19+R18</f>
        <v>0.007881944444444443</v>
      </c>
      <c r="T18" s="54"/>
      <c r="U18" s="26">
        <v>0.0004629629629629629</v>
      </c>
      <c r="V18" s="55">
        <f>T18+T19+U18</f>
        <v>0.0004629629629629629</v>
      </c>
      <c r="W18" s="27">
        <v>1</v>
      </c>
      <c r="X18" s="28">
        <f>J18+M18+P18+S18+V18</f>
        <v>0.02872685185185185</v>
      </c>
      <c r="Y18" s="43">
        <v>4</v>
      </c>
    </row>
    <row r="19" spans="1:25" ht="30" customHeight="1" thickBot="1">
      <c r="A19" s="29">
        <f>A21+10</f>
        <v>22</v>
      </c>
      <c r="B19" s="30" t="str">
        <f>регистрация!B7</f>
        <v>Михайлова Татьяна</v>
      </c>
      <c r="C19" s="36" t="str">
        <f>регистрация!C7</f>
        <v>ж</v>
      </c>
      <c r="D19" s="30">
        <f>регистрация!D7</f>
        <v>1994</v>
      </c>
      <c r="E19" s="30">
        <f>регистрация!E7</f>
        <v>0</v>
      </c>
      <c r="F19" s="30" t="str">
        <f>регистрация!F7</f>
        <v>гоу сош № 184</v>
      </c>
      <c r="G19" s="49" t="str">
        <f>регистрация!G7</f>
        <v>Белов А.Н.</v>
      </c>
      <c r="H19" s="56"/>
      <c r="I19" s="31"/>
      <c r="J19" s="57"/>
      <c r="K19" s="56"/>
      <c r="L19" s="31"/>
      <c r="M19" s="57"/>
      <c r="N19" s="56" t="s">
        <v>66</v>
      </c>
      <c r="O19" s="31"/>
      <c r="P19" s="57"/>
      <c r="Q19" s="56"/>
      <c r="R19" s="31"/>
      <c r="S19" s="57"/>
      <c r="T19" s="56"/>
      <c r="U19" s="31"/>
      <c r="V19" s="57"/>
      <c r="W19" s="32"/>
      <c r="X19" s="33"/>
      <c r="Y19" s="44"/>
    </row>
    <row r="20" spans="1:25" ht="30" customHeight="1">
      <c r="A20" s="24">
        <v>11</v>
      </c>
      <c r="B20" s="25" t="str">
        <f>регистрация!B4</f>
        <v>Сно Андрей </v>
      </c>
      <c r="C20" s="35" t="str">
        <f>регистрация!C4</f>
        <v>м</v>
      </c>
      <c r="D20" s="25">
        <f>регистрация!D4</f>
        <v>1994</v>
      </c>
      <c r="E20" s="25">
        <f>регистрация!E4</f>
        <v>0</v>
      </c>
      <c r="F20" s="25" t="str">
        <f>регистрация!F4</f>
        <v>гоу сош №184</v>
      </c>
      <c r="G20" s="48" t="str">
        <f>регистрация!G4</f>
        <v>Белов.А.Н.</v>
      </c>
      <c r="H20" s="54">
        <v>0.004513888888888889</v>
      </c>
      <c r="I20" s="26">
        <v>0.009039351851851852</v>
      </c>
      <c r="J20" s="55">
        <f>H20+H21+I20</f>
        <v>0.01355324074074074</v>
      </c>
      <c r="K20" s="54">
        <v>0</v>
      </c>
      <c r="L20" s="26">
        <v>0.00920138888888889</v>
      </c>
      <c r="M20" s="55">
        <f>K20+K21+L20</f>
        <v>0.00920138888888889</v>
      </c>
      <c r="N20" s="54" t="s">
        <v>66</v>
      </c>
      <c r="O20" s="26"/>
      <c r="P20" s="55">
        <v>0</v>
      </c>
      <c r="Q20" s="54">
        <v>0.001736111111111111</v>
      </c>
      <c r="R20" s="26">
        <v>0.007986111111111112</v>
      </c>
      <c r="S20" s="55">
        <f>Q20+Q21+R20</f>
        <v>0.009722222222222222</v>
      </c>
      <c r="T20" s="54"/>
      <c r="U20" s="26">
        <v>0.0004050925925925926</v>
      </c>
      <c r="V20" s="55">
        <f>T20+T21+U20</f>
        <v>0.0004050925925925926</v>
      </c>
      <c r="W20" s="27">
        <v>1</v>
      </c>
      <c r="X20" s="28">
        <f>J20+M20+P20+S20+V20</f>
        <v>0.03288194444444445</v>
      </c>
      <c r="Y20" s="43">
        <v>5</v>
      </c>
    </row>
    <row r="21" spans="1:25" ht="30" customHeight="1" thickBot="1">
      <c r="A21" s="29">
        <v>12</v>
      </c>
      <c r="B21" s="30" t="str">
        <f>регистрация!B5</f>
        <v>Кузина Александра</v>
      </c>
      <c r="C21" s="36" t="str">
        <f>регистрация!C5</f>
        <v>ж</v>
      </c>
      <c r="D21" s="30">
        <f>регистрация!D5</f>
        <v>1994</v>
      </c>
      <c r="E21" s="30">
        <f>регистрация!E5</f>
        <v>0</v>
      </c>
      <c r="F21" s="30" t="str">
        <f>регистрация!F5</f>
        <v>гоу сош № 184</v>
      </c>
      <c r="G21" s="49" t="str">
        <f>регистрация!G5</f>
        <v>Белов А.Н.</v>
      </c>
      <c r="H21" s="56"/>
      <c r="I21" s="31"/>
      <c r="J21" s="57"/>
      <c r="K21" s="56"/>
      <c r="L21" s="31"/>
      <c r="M21" s="57"/>
      <c r="N21" s="56" t="s">
        <v>66</v>
      </c>
      <c r="O21" s="31"/>
      <c r="P21" s="57"/>
      <c r="Q21" s="56"/>
      <c r="R21" s="31"/>
      <c r="S21" s="57"/>
      <c r="T21" s="56"/>
      <c r="U21" s="31"/>
      <c r="V21" s="57"/>
      <c r="W21" s="32"/>
      <c r="X21" s="33"/>
      <c r="Y21" s="44"/>
    </row>
    <row r="22" spans="1:25" ht="30" customHeight="1">
      <c r="A22" s="24">
        <f>A18+10</f>
        <v>31</v>
      </c>
      <c r="B22" s="25" t="str">
        <f>регистрация!B8</f>
        <v>Гладких Святослав</v>
      </c>
      <c r="C22" s="35" t="str">
        <f>регистрация!C8</f>
        <v>м</v>
      </c>
      <c r="D22" s="25">
        <f>регистрация!D8</f>
        <v>1994</v>
      </c>
      <c r="E22" s="25">
        <f>регистрация!E8</f>
        <v>0</v>
      </c>
      <c r="F22" s="25" t="str">
        <f>регистрация!F8</f>
        <v>гоу сош № 184</v>
      </c>
      <c r="G22" s="48" t="str">
        <f>регистрация!G8</f>
        <v>Белов А.Н.</v>
      </c>
      <c r="H22" s="54" t="s">
        <v>66</v>
      </c>
      <c r="I22" s="26"/>
      <c r="J22" s="55">
        <v>0</v>
      </c>
      <c r="K22" s="54" t="s">
        <v>67</v>
      </c>
      <c r="L22" s="26"/>
      <c r="M22" s="55">
        <v>0</v>
      </c>
      <c r="N22" s="54" t="s">
        <v>66</v>
      </c>
      <c r="O22" s="26"/>
      <c r="P22" s="55">
        <v>0</v>
      </c>
      <c r="Q22" s="54" t="s">
        <v>66</v>
      </c>
      <c r="R22" s="26"/>
      <c r="S22" s="55">
        <v>0</v>
      </c>
      <c r="T22" s="54"/>
      <c r="U22" s="26">
        <v>0.00047453703703703704</v>
      </c>
      <c r="V22" s="55">
        <f>T22+T23+U22</f>
        <v>0.00047453703703703704</v>
      </c>
      <c r="W22" s="27">
        <v>4</v>
      </c>
      <c r="X22" s="28">
        <f>J22+M22+P22+S22+V22</f>
        <v>0.00047453703703703704</v>
      </c>
      <c r="Y22" s="43">
        <v>6</v>
      </c>
    </row>
    <row r="23" spans="1:25" ht="30" customHeight="1" thickBot="1">
      <c r="A23" s="29">
        <f>A19+10</f>
        <v>32</v>
      </c>
      <c r="B23" s="37" t="str">
        <f>регистрация!B9</f>
        <v>Бажанова Дарья</v>
      </c>
      <c r="C23" s="38" t="str">
        <f>регистрация!C9</f>
        <v>ж</v>
      </c>
      <c r="D23" s="37">
        <f>регистрация!D9</f>
        <v>1994</v>
      </c>
      <c r="E23" s="37">
        <f>регистрация!E9</f>
        <v>0</v>
      </c>
      <c r="F23" s="37" t="str">
        <f>регистрация!F9</f>
        <v>гоу сош № 184</v>
      </c>
      <c r="G23" s="50" t="str">
        <f>регистрация!G9</f>
        <v>Белов А.Н.</v>
      </c>
      <c r="H23" s="58" t="s">
        <v>66</v>
      </c>
      <c r="I23" s="39"/>
      <c r="J23" s="59"/>
      <c r="K23" s="58" t="s">
        <v>67</v>
      </c>
      <c r="L23" s="39"/>
      <c r="M23" s="59"/>
      <c r="N23" s="58" t="s">
        <v>66</v>
      </c>
      <c r="O23" s="39"/>
      <c r="P23" s="59"/>
      <c r="Q23" s="58"/>
      <c r="R23" s="39"/>
      <c r="S23" s="59"/>
      <c r="T23" s="58"/>
      <c r="U23" s="39"/>
      <c r="V23" s="59"/>
      <c r="W23" s="40"/>
      <c r="X23" s="41"/>
      <c r="Y23" s="45"/>
    </row>
    <row r="24" spans="1:25" ht="30" customHeight="1">
      <c r="A24" s="24">
        <f>A22+10</f>
        <v>41</v>
      </c>
      <c r="B24" s="23" t="str">
        <f>регистрация!B10</f>
        <v>Дергачёва Ксения</v>
      </c>
      <c r="C24" s="34" t="str">
        <f>регистрация!C10</f>
        <v>ж</v>
      </c>
      <c r="D24" s="23">
        <f>регистрация!D10</f>
        <v>1994</v>
      </c>
      <c r="E24" s="23">
        <f>регистрация!E10</f>
        <v>0</v>
      </c>
      <c r="F24" s="23" t="str">
        <f>регистрация!F10</f>
        <v>Муравейник</v>
      </c>
      <c r="G24" s="51" t="str">
        <f>регистрация!G10</f>
        <v>Комарова И.Н.</v>
      </c>
      <c r="H24" s="60">
        <v>0.001388888888888889</v>
      </c>
      <c r="I24" s="18">
        <v>0.0033333333333333335</v>
      </c>
      <c r="J24" s="61">
        <f>H24+H25+I24</f>
        <v>0.004722222222222222</v>
      </c>
      <c r="K24" s="60">
        <v>0</v>
      </c>
      <c r="L24" s="18">
        <v>0.0026620370370370374</v>
      </c>
      <c r="M24" s="61">
        <f>K24+K25+L24</f>
        <v>0.0026620370370370374</v>
      </c>
      <c r="N24" s="60" t="s">
        <v>66</v>
      </c>
      <c r="O24" s="18"/>
      <c r="P24" s="61">
        <v>0</v>
      </c>
      <c r="Q24" s="60"/>
      <c r="R24" s="18">
        <v>0.0026504629629629625</v>
      </c>
      <c r="S24" s="61">
        <f>Q24+Q25+R24</f>
        <v>0.0026504629629629625</v>
      </c>
      <c r="T24" s="60"/>
      <c r="U24" s="18">
        <v>0.00030092592592592595</v>
      </c>
      <c r="V24" s="61">
        <f>T24+T25+U24</f>
        <v>0.00030092592592592595</v>
      </c>
      <c r="W24" s="19">
        <v>1</v>
      </c>
      <c r="X24" s="20">
        <f>J24+M24+P24+S24+V24</f>
        <v>0.01033564814814815</v>
      </c>
      <c r="Y24" s="46">
        <v>1</v>
      </c>
    </row>
    <row r="25" spans="1:25" ht="30" customHeight="1" thickBot="1">
      <c r="A25" s="29">
        <f>A23+10</f>
        <v>42</v>
      </c>
      <c r="B25" s="30" t="str">
        <f>регистрация!B11</f>
        <v>Краснослова Алёна</v>
      </c>
      <c r="C25" s="36" t="str">
        <f>регистрация!C11</f>
        <v>ж</v>
      </c>
      <c r="D25" s="30">
        <f>регистрация!D11</f>
        <v>1995</v>
      </c>
      <c r="E25" s="30">
        <f>регистрация!E11</f>
        <v>0</v>
      </c>
      <c r="F25" s="30" t="str">
        <f>регистрация!F11</f>
        <v>Муравейник</v>
      </c>
      <c r="G25" s="49" t="str">
        <f>регистрация!G11</f>
        <v>Комарова И.Н.</v>
      </c>
      <c r="H25" s="56"/>
      <c r="I25" s="31"/>
      <c r="J25" s="57"/>
      <c r="K25" s="56"/>
      <c r="L25" s="31"/>
      <c r="M25" s="57"/>
      <c r="N25" s="56" t="s">
        <v>66</v>
      </c>
      <c r="O25" s="31"/>
      <c r="P25" s="57"/>
      <c r="Q25" s="56"/>
      <c r="R25" s="31"/>
      <c r="S25" s="57"/>
      <c r="T25" s="56"/>
      <c r="U25" s="31"/>
      <c r="V25" s="57"/>
      <c r="W25" s="32"/>
      <c r="X25" s="33"/>
      <c r="Y25" s="44"/>
    </row>
    <row r="26" spans="1:25" ht="30" customHeight="1">
      <c r="A26" s="24">
        <f>A16+10</f>
        <v>151</v>
      </c>
      <c r="B26" s="25" t="str">
        <f>регистрация!B32</f>
        <v>Николаева Лада</v>
      </c>
      <c r="C26" s="35" t="str">
        <f>регистрация!C32</f>
        <v>ж</v>
      </c>
      <c r="D26" s="25">
        <f>регистрация!D32</f>
        <v>1994</v>
      </c>
      <c r="E26" s="25">
        <f>регистрация!E32</f>
        <v>0</v>
      </c>
      <c r="F26" s="25" t="str">
        <f>регистрация!F32</f>
        <v>ДДТ Калининский </v>
      </c>
      <c r="G26" s="48" t="str">
        <f>регистрация!G32</f>
        <v>Самохин Р.В.</v>
      </c>
      <c r="H26" s="54">
        <v>0.0031249999999999997</v>
      </c>
      <c r="I26" s="26">
        <v>0.008831018518518518</v>
      </c>
      <c r="J26" s="55">
        <f>H26+H27+I26</f>
        <v>0.011956018518518517</v>
      </c>
      <c r="K26" s="54" t="s">
        <v>67</v>
      </c>
      <c r="L26" s="26"/>
      <c r="M26" s="55">
        <v>0</v>
      </c>
      <c r="N26" s="54" t="s">
        <v>66</v>
      </c>
      <c r="O26" s="26"/>
      <c r="P26" s="55">
        <v>0</v>
      </c>
      <c r="Q26" s="54">
        <v>0.004166666666666667</v>
      </c>
      <c r="R26" s="26">
        <v>0.008483796296296297</v>
      </c>
      <c r="S26" s="55">
        <f>Q26+Q27+R26</f>
        <v>0.012650462962962964</v>
      </c>
      <c r="T26" s="54"/>
      <c r="U26" s="26">
        <v>0.0008217592592592592</v>
      </c>
      <c r="V26" s="55">
        <f>T26+T27+U26</f>
        <v>0.0008217592592592592</v>
      </c>
      <c r="W26" s="27">
        <v>2</v>
      </c>
      <c r="X26" s="28">
        <f>J26+M26+P26+S26+V26</f>
        <v>0.025428240740740737</v>
      </c>
      <c r="Y26" s="43">
        <v>2</v>
      </c>
    </row>
    <row r="27" spans="1:25" ht="30" customHeight="1" thickBot="1">
      <c r="A27" s="29">
        <f>A17+10</f>
        <v>152</v>
      </c>
      <c r="B27" s="37" t="str">
        <f>регистрация!B33</f>
        <v>Евдокимова Екатерина</v>
      </c>
      <c r="C27" s="38" t="str">
        <f>регистрация!C33</f>
        <v>ж</v>
      </c>
      <c r="D27" s="37">
        <f>регистрация!D33</f>
        <v>1994</v>
      </c>
      <c r="E27" s="37">
        <f>регистрация!E33</f>
        <v>0</v>
      </c>
      <c r="F27" s="37" t="str">
        <f>регистрация!F33</f>
        <v>ДДТ Калининский </v>
      </c>
      <c r="G27" s="50" t="str">
        <f>регистрация!G33</f>
        <v>Самохин Р.В.</v>
      </c>
      <c r="H27" s="58"/>
      <c r="I27" s="39"/>
      <c r="J27" s="59"/>
      <c r="K27" s="58" t="s">
        <v>67</v>
      </c>
      <c r="L27" s="39"/>
      <c r="M27" s="59"/>
      <c r="N27" s="58" t="s">
        <v>66</v>
      </c>
      <c r="O27" s="39"/>
      <c r="P27" s="59"/>
      <c r="Q27" s="58"/>
      <c r="R27" s="39"/>
      <c r="S27" s="59"/>
      <c r="T27" s="58"/>
      <c r="U27" s="39"/>
      <c r="V27" s="59"/>
      <c r="W27" s="40"/>
      <c r="X27" s="41"/>
      <c r="Y27" s="45"/>
    </row>
    <row r="28" spans="1:25" ht="30" customHeight="1">
      <c r="A28" s="24">
        <f>A6+10</f>
        <v>61</v>
      </c>
      <c r="B28" s="23" t="str">
        <f>регистрация!B14</f>
        <v>Горев Димитрий</v>
      </c>
      <c r="C28" s="34" t="str">
        <f>регистрация!C14</f>
        <v>м</v>
      </c>
      <c r="D28" s="23">
        <f>регистрация!D14</f>
        <v>1996</v>
      </c>
      <c r="E28" s="23">
        <f>регистрация!E14</f>
        <v>3</v>
      </c>
      <c r="F28" s="23" t="str">
        <f>регистрация!F14</f>
        <v>Муравейник</v>
      </c>
      <c r="G28" s="51" t="str">
        <f>регистрация!G14</f>
        <v>Комарова И.Н.</v>
      </c>
      <c r="H28" s="60">
        <v>0.00034722222222222224</v>
      </c>
      <c r="I28" s="18">
        <v>0.004826388888888889</v>
      </c>
      <c r="J28" s="61">
        <f>H28+H29+I28</f>
        <v>0.005173611111111111</v>
      </c>
      <c r="K28" s="60">
        <v>0</v>
      </c>
      <c r="L28" s="18">
        <v>0.0023263888888888887</v>
      </c>
      <c r="M28" s="61">
        <f>K28+K29+L28</f>
        <v>0.0023263888888888887</v>
      </c>
      <c r="N28" s="60"/>
      <c r="O28" s="18">
        <v>0.00636574074074074</v>
      </c>
      <c r="P28" s="61">
        <f>N28+N29+O28</f>
        <v>0.00636574074074074</v>
      </c>
      <c r="Q28" s="60"/>
      <c r="R28" s="18">
        <v>0.0042592592592592595</v>
      </c>
      <c r="S28" s="61">
        <f>Q28+Q29+R28</f>
        <v>0.0042592592592592595</v>
      </c>
      <c r="T28" s="60"/>
      <c r="U28" s="18">
        <v>0.00032407407407407406</v>
      </c>
      <c r="V28" s="61">
        <f>T28+T29+U28</f>
        <v>0.00032407407407407406</v>
      </c>
      <c r="W28" s="19">
        <f>N28</f>
        <v>0</v>
      </c>
      <c r="X28" s="20">
        <f>J28+M28+P28+S28+V28</f>
        <v>0.018449074074074076</v>
      </c>
      <c r="Y28" s="46">
        <v>1</v>
      </c>
    </row>
    <row r="29" spans="1:25" ht="30" customHeight="1" thickBot="1">
      <c r="A29" s="29">
        <f>A7+10</f>
        <v>62</v>
      </c>
      <c r="B29" s="30" t="str">
        <f>регистрация!B15</f>
        <v>Абаскалов Данил</v>
      </c>
      <c r="C29" s="36" t="str">
        <f>регистрация!C15</f>
        <v>м</v>
      </c>
      <c r="D29" s="30">
        <f>регистрация!D15</f>
        <v>1996</v>
      </c>
      <c r="E29" s="30">
        <f>регистрация!E15</f>
        <v>3</v>
      </c>
      <c r="F29" s="30" t="str">
        <f>регистрация!F15</f>
        <v>Муравейник</v>
      </c>
      <c r="G29" s="49" t="str">
        <f>регистрация!G15</f>
        <v>Комарова И.Н.</v>
      </c>
      <c r="H29" s="56"/>
      <c r="I29" s="31"/>
      <c r="J29" s="57"/>
      <c r="K29" s="56"/>
      <c r="L29" s="31"/>
      <c r="M29" s="57"/>
      <c r="N29" s="56"/>
      <c r="O29" s="31"/>
      <c r="P29" s="57"/>
      <c r="Q29" s="56"/>
      <c r="R29" s="31"/>
      <c r="S29" s="57"/>
      <c r="T29" s="56"/>
      <c r="U29" s="31"/>
      <c r="V29" s="57"/>
      <c r="W29" s="32"/>
      <c r="X29" s="33"/>
      <c r="Y29" s="44"/>
    </row>
    <row r="30" spans="1:25" ht="30" customHeight="1">
      <c r="A30" s="24">
        <f>A32+10</f>
        <v>181</v>
      </c>
      <c r="B30" s="25" t="str">
        <f>регистрация!B38</f>
        <v>Уткина Василиса</v>
      </c>
      <c r="C30" s="35" t="str">
        <f>регистрация!C38</f>
        <v>ж</v>
      </c>
      <c r="D30" s="25">
        <f>регистрация!D38</f>
        <v>1998</v>
      </c>
      <c r="E30" s="25">
        <f>регистрация!E38</f>
        <v>0</v>
      </c>
      <c r="F30" s="25" t="str">
        <f>регистрация!F38</f>
        <v>Муравейник</v>
      </c>
      <c r="G30" s="48" t="str">
        <f>регистрация!G38</f>
        <v>Комарова И.Н.</v>
      </c>
      <c r="H30" s="54">
        <v>0.003472222222222222</v>
      </c>
      <c r="I30" s="26">
        <v>0.008680555555555556</v>
      </c>
      <c r="J30" s="55">
        <f>H30+H31+I30</f>
        <v>0.012152777777777778</v>
      </c>
      <c r="K30" s="54">
        <v>0</v>
      </c>
      <c r="L30" s="26">
        <v>0.008784722222222223</v>
      </c>
      <c r="M30" s="55">
        <f>K30+K31+L30</f>
        <v>0.008784722222222223</v>
      </c>
      <c r="N30" s="54" t="s">
        <v>66</v>
      </c>
      <c r="O30" s="26"/>
      <c r="P30" s="55">
        <v>0</v>
      </c>
      <c r="Q30" s="54" t="s">
        <v>66</v>
      </c>
      <c r="R30" s="26"/>
      <c r="S30" s="55">
        <v>0</v>
      </c>
      <c r="T30" s="54"/>
      <c r="U30" s="26">
        <v>0.0004976851851851852</v>
      </c>
      <c r="V30" s="55">
        <f>T30+T31+U30</f>
        <v>0.0004976851851851852</v>
      </c>
      <c r="W30" s="27">
        <v>2</v>
      </c>
      <c r="X30" s="28">
        <f>J30+M30+P30+S30+V30</f>
        <v>0.021435185185185186</v>
      </c>
      <c r="Y30" s="43">
        <v>2</v>
      </c>
    </row>
    <row r="31" spans="1:25" ht="30" customHeight="1" thickBot="1">
      <c r="A31" s="29">
        <f>A33+10</f>
        <v>182</v>
      </c>
      <c r="B31" s="30" t="str">
        <f>регистрация!B39</f>
        <v>Карпенко Иван</v>
      </c>
      <c r="C31" s="36" t="str">
        <f>регистрация!C39</f>
        <v>м</v>
      </c>
      <c r="D31" s="30">
        <f>регистрация!D39</f>
        <v>1998</v>
      </c>
      <c r="E31" s="30">
        <f>регистрация!E39</f>
        <v>0</v>
      </c>
      <c r="F31" s="30" t="str">
        <f>регистрация!F39</f>
        <v>Муравейник</v>
      </c>
      <c r="G31" s="49" t="str">
        <f>регистрация!G39</f>
        <v>Комарова И.Н.</v>
      </c>
      <c r="H31" s="56"/>
      <c r="I31" s="31"/>
      <c r="J31" s="57"/>
      <c r="K31" s="56"/>
      <c r="L31" s="31"/>
      <c r="M31" s="57"/>
      <c r="N31" s="56" t="s">
        <v>66</v>
      </c>
      <c r="O31" s="31"/>
      <c r="P31" s="57"/>
      <c r="Q31" s="56" t="s">
        <v>66</v>
      </c>
      <c r="R31" s="31"/>
      <c r="S31" s="57"/>
      <c r="T31" s="56"/>
      <c r="U31" s="31"/>
      <c r="V31" s="57"/>
      <c r="W31" s="32"/>
      <c r="X31" s="33"/>
      <c r="Y31" s="44"/>
    </row>
    <row r="32" spans="1:25" ht="30" customHeight="1">
      <c r="A32" s="24">
        <f>A14+10</f>
        <v>171</v>
      </c>
      <c r="B32" s="25" t="str">
        <f>регистрация!B36</f>
        <v>Скобникова Екатерина</v>
      </c>
      <c r="C32" s="35" t="str">
        <f>регистрация!C36</f>
        <v>ж</v>
      </c>
      <c r="D32" s="25">
        <f>регистрация!D36</f>
        <v>1998</v>
      </c>
      <c r="E32" s="25">
        <f>регистрация!E36</f>
        <v>0</v>
      </c>
      <c r="F32" s="25" t="str">
        <f>регистрация!F36</f>
        <v>Муравейник</v>
      </c>
      <c r="G32" s="48" t="str">
        <f>регистрация!G36</f>
        <v>Комарова И.Н.</v>
      </c>
      <c r="H32" s="54" t="s">
        <v>66</v>
      </c>
      <c r="I32" s="26"/>
      <c r="J32" s="55">
        <v>0</v>
      </c>
      <c r="K32" s="54">
        <v>0.003472222222222222</v>
      </c>
      <c r="L32" s="26">
        <v>0.010925925925925924</v>
      </c>
      <c r="M32" s="55">
        <f>K32+K33+L32</f>
        <v>0.014398148148148146</v>
      </c>
      <c r="N32" s="54" t="s">
        <v>66</v>
      </c>
      <c r="O32" s="26"/>
      <c r="P32" s="55">
        <v>0</v>
      </c>
      <c r="Q32" s="54" t="s">
        <v>66</v>
      </c>
      <c r="R32" s="26"/>
      <c r="S32" s="55">
        <v>0</v>
      </c>
      <c r="T32" s="54"/>
      <c r="U32" s="26">
        <v>0.000625</v>
      </c>
      <c r="V32" s="55">
        <f>T32+T33+U32</f>
        <v>0.000625</v>
      </c>
      <c r="W32" s="27">
        <v>3</v>
      </c>
      <c r="X32" s="28">
        <f>J32+M32+P32+S32+V32</f>
        <v>0.015023148148148147</v>
      </c>
      <c r="Y32" s="43">
        <v>3</v>
      </c>
    </row>
    <row r="33" spans="1:25" ht="30" customHeight="1" thickBot="1">
      <c r="A33" s="29">
        <f>A15+10</f>
        <v>172</v>
      </c>
      <c r="B33" s="30" t="str">
        <f>регистрация!B37</f>
        <v>Подкина Анастасия</v>
      </c>
      <c r="C33" s="36" t="str">
        <f>регистрация!C37</f>
        <v>ж</v>
      </c>
      <c r="D33" s="30">
        <f>регистрация!D37</f>
        <v>1998</v>
      </c>
      <c r="E33" s="30">
        <f>регистрация!E37</f>
        <v>0</v>
      </c>
      <c r="F33" s="30" t="str">
        <f>регистрация!F37</f>
        <v>Муравейник</v>
      </c>
      <c r="G33" s="49" t="str">
        <f>регистрация!G37</f>
        <v>Комарова И.Н.</v>
      </c>
      <c r="H33" s="56" t="s">
        <v>66</v>
      </c>
      <c r="I33" s="31"/>
      <c r="J33" s="57"/>
      <c r="K33" s="56"/>
      <c r="L33" s="31"/>
      <c r="M33" s="57"/>
      <c r="N33" s="56" t="s">
        <v>66</v>
      </c>
      <c r="O33" s="31"/>
      <c r="P33" s="57"/>
      <c r="Q33" s="56" t="s">
        <v>66</v>
      </c>
      <c r="R33" s="31"/>
      <c r="S33" s="57"/>
      <c r="T33" s="56"/>
      <c r="U33" s="31"/>
      <c r="V33" s="57"/>
      <c r="W33" s="32"/>
      <c r="X33" s="33"/>
      <c r="Y33" s="44"/>
    </row>
    <row r="34" spans="1:25" ht="30" customHeight="1">
      <c r="A34" s="24">
        <f>A40+10</f>
        <v>131</v>
      </c>
      <c r="B34" s="25" t="str">
        <f>регистрация!B28</f>
        <v>Никулин Иван</v>
      </c>
      <c r="C34" s="35" t="str">
        <f>регистрация!C28</f>
        <v>м</v>
      </c>
      <c r="D34" s="25">
        <f>регистрация!D28</f>
        <v>1996</v>
      </c>
      <c r="E34" s="25">
        <f>регистрация!E28</f>
        <v>0</v>
      </c>
      <c r="F34" s="25" t="str">
        <f>регистрация!F28</f>
        <v>ДДТ Калининский </v>
      </c>
      <c r="G34" s="48" t="str">
        <f>регистрация!G28</f>
        <v>Самохин Р.В.</v>
      </c>
      <c r="H34" s="54" t="s">
        <v>66</v>
      </c>
      <c r="I34" s="26"/>
      <c r="J34" s="55">
        <v>0</v>
      </c>
      <c r="K34" s="54" t="s">
        <v>67</v>
      </c>
      <c r="L34" s="26"/>
      <c r="M34" s="55">
        <v>0</v>
      </c>
      <c r="N34" s="54" t="s">
        <v>66</v>
      </c>
      <c r="O34" s="26"/>
      <c r="P34" s="55">
        <v>0</v>
      </c>
      <c r="Q34" s="54" t="s">
        <v>66</v>
      </c>
      <c r="R34" s="26"/>
      <c r="S34" s="55">
        <v>0</v>
      </c>
      <c r="T34" s="54"/>
      <c r="U34" s="26">
        <v>0.0006597222222222221</v>
      </c>
      <c r="V34" s="55">
        <f>T34+T35+U34</f>
        <v>0.0006597222222222221</v>
      </c>
      <c r="W34" s="27">
        <v>4</v>
      </c>
      <c r="X34" s="28">
        <f>J34+M34+P34+S34+V34</f>
        <v>0.0006597222222222221</v>
      </c>
      <c r="Y34" s="43">
        <v>4</v>
      </c>
    </row>
    <row r="35" spans="1:25" ht="30" customHeight="1" thickBot="1">
      <c r="A35" s="29">
        <f>A41+10</f>
        <v>132</v>
      </c>
      <c r="B35" s="37" t="str">
        <f>регистрация!B29</f>
        <v>Цаплыгин Александр</v>
      </c>
      <c r="C35" s="38" t="str">
        <f>регистрация!C29</f>
        <v>м</v>
      </c>
      <c r="D35" s="37">
        <f>регистрация!D29</f>
        <v>1996</v>
      </c>
      <c r="E35" s="37">
        <f>регистрация!E29</f>
        <v>0</v>
      </c>
      <c r="F35" s="37" t="str">
        <f>регистрация!F29</f>
        <v>ДДТ Калининский </v>
      </c>
      <c r="G35" s="50" t="str">
        <f>регистрация!G29</f>
        <v>Самохин Р.В.</v>
      </c>
      <c r="H35" s="58" t="s">
        <v>66</v>
      </c>
      <c r="I35" s="39"/>
      <c r="J35" s="59"/>
      <c r="K35" s="58" t="s">
        <v>67</v>
      </c>
      <c r="L35" s="39"/>
      <c r="M35" s="59"/>
      <c r="N35" s="58" t="s">
        <v>66</v>
      </c>
      <c r="O35" s="39"/>
      <c r="P35" s="59"/>
      <c r="Q35" s="58" t="s">
        <v>66</v>
      </c>
      <c r="R35" s="39"/>
      <c r="S35" s="59"/>
      <c r="T35" s="58"/>
      <c r="U35" s="39"/>
      <c r="V35" s="59"/>
      <c r="W35" s="40"/>
      <c r="X35" s="41"/>
      <c r="Y35" s="45"/>
    </row>
    <row r="36" spans="1:25" ht="30" customHeight="1">
      <c r="A36" s="24">
        <f>A10+10</f>
        <v>101</v>
      </c>
      <c r="B36" s="23" t="str">
        <f>регистрация!B22</f>
        <v>Бойцев Илья</v>
      </c>
      <c r="C36" s="34" t="str">
        <f>регистрация!C22</f>
        <v>м</v>
      </c>
      <c r="D36" s="23">
        <f>регистрация!D22</f>
        <v>1987</v>
      </c>
      <c r="E36" s="23">
        <f>регистрация!E22</f>
        <v>0</v>
      </c>
      <c r="F36" s="23" t="str">
        <f>регистрация!F22</f>
        <v>Политех</v>
      </c>
      <c r="G36" s="51" t="str">
        <f>регистрация!G22</f>
        <v>Комарова И.Н.</v>
      </c>
      <c r="H36" s="60">
        <v>0</v>
      </c>
      <c r="I36" s="18">
        <v>0.0032870370370370367</v>
      </c>
      <c r="J36" s="61">
        <f>H36+H37+I36</f>
        <v>0.0032870370370370367</v>
      </c>
      <c r="K36" s="60">
        <v>0</v>
      </c>
      <c r="L36" s="18">
        <v>0.0044907407407407405</v>
      </c>
      <c r="M36" s="61">
        <f>K36+K37+L36</f>
        <v>0.0044907407407407405</v>
      </c>
      <c r="N36" s="60">
        <v>0.001736111111111111</v>
      </c>
      <c r="O36" s="18">
        <v>0.003958333333333334</v>
      </c>
      <c r="P36" s="61">
        <f>N36+N37+O36</f>
        <v>0.005694444444444445</v>
      </c>
      <c r="Q36" s="60"/>
      <c r="R36" s="18">
        <v>0.005486111111111112</v>
      </c>
      <c r="S36" s="61">
        <f>Q36+Q37+R36</f>
        <v>0.005486111111111112</v>
      </c>
      <c r="T36" s="60"/>
      <c r="U36" s="18">
        <v>0.0003125</v>
      </c>
      <c r="V36" s="61">
        <f>T36+T37+U36</f>
        <v>0.0003125</v>
      </c>
      <c r="W36" s="19">
        <v>0</v>
      </c>
      <c r="X36" s="20">
        <f>J36+M36+P36+S36+V36</f>
        <v>0.019270833333333334</v>
      </c>
      <c r="Y36" s="46">
        <v>1</v>
      </c>
    </row>
    <row r="37" spans="1:25" ht="30" customHeight="1" thickBot="1">
      <c r="A37" s="29">
        <f>A11+10</f>
        <v>102</v>
      </c>
      <c r="B37" s="30" t="str">
        <f>регистрация!B23</f>
        <v>Останина Екатерина </v>
      </c>
      <c r="C37" s="36" t="str">
        <f>регистрация!C23</f>
        <v>ж</v>
      </c>
      <c r="D37" s="30">
        <f>регистрация!D23</f>
        <v>1988</v>
      </c>
      <c r="E37" s="30">
        <f>регистрация!E23</f>
        <v>0</v>
      </c>
      <c r="F37" s="30" t="str">
        <f>регистрация!F23</f>
        <v>Политех</v>
      </c>
      <c r="G37" s="49" t="str">
        <f>регистрация!G23</f>
        <v>Комарова И.Н.</v>
      </c>
      <c r="H37" s="56"/>
      <c r="I37" s="31"/>
      <c r="J37" s="57"/>
      <c r="K37" s="56"/>
      <c r="L37" s="31"/>
      <c r="M37" s="57"/>
      <c r="N37" s="56"/>
      <c r="O37" s="31"/>
      <c r="P37" s="57"/>
      <c r="Q37" s="56"/>
      <c r="R37" s="31"/>
      <c r="S37" s="57"/>
      <c r="T37" s="56"/>
      <c r="U37" s="31"/>
      <c r="V37" s="57"/>
      <c r="W37" s="32"/>
      <c r="X37" s="33"/>
      <c r="Y37" s="44" t="s">
        <v>69</v>
      </c>
    </row>
    <row r="38" spans="1:25" ht="30" customHeight="1">
      <c r="A38" s="24">
        <f>A30+10</f>
        <v>191</v>
      </c>
      <c r="B38" s="25" t="str">
        <f>регистрация!B40</f>
        <v>Комарова Инна</v>
      </c>
      <c r="C38" s="35" t="str">
        <f>регистрация!C40</f>
        <v>ж</v>
      </c>
      <c r="D38" s="25">
        <f>регистрация!D40</f>
        <v>1976</v>
      </c>
      <c r="E38" s="25">
        <f>регистрация!E40</f>
        <v>3</v>
      </c>
      <c r="F38" s="25" t="str">
        <f>регистрация!F40</f>
        <v>Муравейник</v>
      </c>
      <c r="G38" s="48" t="str">
        <f>регистрация!G40</f>
        <v>Комарова И.Н.</v>
      </c>
      <c r="H38" s="54">
        <v>0</v>
      </c>
      <c r="I38" s="26">
        <v>0.003946759259259259</v>
      </c>
      <c r="J38" s="55">
        <f>H38+H39+I38</f>
        <v>0.003946759259259259</v>
      </c>
      <c r="K38" s="54">
        <v>0</v>
      </c>
      <c r="L38" s="26">
        <v>0.004641203703703704</v>
      </c>
      <c r="M38" s="55">
        <f>K38+K39+L38</f>
        <v>0.004641203703703704</v>
      </c>
      <c r="N38" s="54"/>
      <c r="O38" s="26">
        <v>0.007303240740740741</v>
      </c>
      <c r="P38" s="55">
        <f>N38+N39+O38</f>
        <v>0.007303240740740741</v>
      </c>
      <c r="Q38" s="54">
        <v>0.0010416666666666667</v>
      </c>
      <c r="R38" s="26">
        <v>0.004837962962962963</v>
      </c>
      <c r="S38" s="55">
        <f>Q38+Q39+R38</f>
        <v>0.00587962962962963</v>
      </c>
      <c r="T38" s="54"/>
      <c r="U38" s="26">
        <v>0.0002893518518518519</v>
      </c>
      <c r="V38" s="55">
        <f>T38+T39+U38</f>
        <v>0.0002893518518518519</v>
      </c>
      <c r="W38" s="27">
        <v>0</v>
      </c>
      <c r="X38" s="28">
        <f>J38+M38+P38+S38+V38</f>
        <v>0.02206018518518519</v>
      </c>
      <c r="Y38" s="43">
        <v>2</v>
      </c>
    </row>
    <row r="39" spans="1:25" ht="30" customHeight="1" thickBot="1">
      <c r="A39" s="29">
        <f>A31+10</f>
        <v>192</v>
      </c>
      <c r="B39" s="30" t="str">
        <f>регистрация!B41</f>
        <v>Колесова Юлия</v>
      </c>
      <c r="C39" s="36" t="str">
        <f>регистрация!C41</f>
        <v>ж</v>
      </c>
      <c r="D39" s="30">
        <f>регистрация!D41</f>
        <v>1995</v>
      </c>
      <c r="E39" s="30">
        <f>регистрация!E41</f>
        <v>2</v>
      </c>
      <c r="F39" s="30" t="str">
        <f>регистрация!F41</f>
        <v>Муравейник</v>
      </c>
      <c r="G39" s="49" t="str">
        <f>регистрация!G41</f>
        <v>Комарова И.Н.</v>
      </c>
      <c r="H39" s="56"/>
      <c r="I39" s="31"/>
      <c r="J39" s="57"/>
      <c r="K39" s="56"/>
      <c r="L39" s="31"/>
      <c r="M39" s="57"/>
      <c r="N39" s="56"/>
      <c r="O39" s="31"/>
      <c r="P39" s="57"/>
      <c r="Q39" s="56"/>
      <c r="R39" s="31"/>
      <c r="S39" s="57"/>
      <c r="T39" s="56"/>
      <c r="U39" s="31"/>
      <c r="V39" s="57"/>
      <c r="W39" s="32"/>
      <c r="X39" s="33"/>
      <c r="Y39" s="44" t="s">
        <v>69</v>
      </c>
    </row>
    <row r="40" spans="1:25" ht="30" customHeight="1">
      <c r="A40" s="24">
        <f>A4+10</f>
        <v>121</v>
      </c>
      <c r="B40" s="25" t="str">
        <f>регистрация!B26</f>
        <v>Владыкин Андрей</v>
      </c>
      <c r="C40" s="35" t="str">
        <f>регистрация!C26</f>
        <v>м</v>
      </c>
      <c r="D40" s="25">
        <f>регистрация!D26</f>
        <v>1987</v>
      </c>
      <c r="E40" s="25">
        <f>регистрация!E26</f>
        <v>0</v>
      </c>
      <c r="F40" s="25" t="str">
        <f>регистрация!F26</f>
        <v>Денис Андрей</v>
      </c>
      <c r="G40" s="48" t="str">
        <f>регистрация!G26</f>
        <v>Самохин Р.В.</v>
      </c>
      <c r="H40" s="54">
        <v>0.001388888888888889</v>
      </c>
      <c r="I40" s="26">
        <v>0.003206018518518519</v>
      </c>
      <c r="J40" s="55">
        <f>H40+H41+I40</f>
        <v>0.004594907407407408</v>
      </c>
      <c r="K40" s="54">
        <v>0</v>
      </c>
      <c r="L40" s="26">
        <v>0.006307870370370371</v>
      </c>
      <c r="M40" s="55">
        <f>K40+K41+L40</f>
        <v>0.006307870370370371</v>
      </c>
      <c r="N40" s="54" t="s">
        <v>66</v>
      </c>
      <c r="O40" s="26"/>
      <c r="P40" s="55">
        <v>0</v>
      </c>
      <c r="Q40" s="54"/>
      <c r="R40" s="26">
        <v>0.005648148148148148</v>
      </c>
      <c r="S40" s="55">
        <f>Q40+Q41+R40</f>
        <v>0.005648148148148148</v>
      </c>
      <c r="T40" s="54"/>
      <c r="U40" s="26">
        <v>0.0011111111111111111</v>
      </c>
      <c r="V40" s="55">
        <f>T40+T41+U40</f>
        <v>0.0011111111111111111</v>
      </c>
      <c r="W40" s="27">
        <v>1</v>
      </c>
      <c r="X40" s="28">
        <f>J40+M40+P40+S40+V40</f>
        <v>0.01766203703703704</v>
      </c>
      <c r="Y40" s="43">
        <v>3</v>
      </c>
    </row>
    <row r="41" spans="1:25" ht="30" customHeight="1" thickBot="1">
      <c r="A41" s="29">
        <f>A5+10</f>
        <v>122</v>
      </c>
      <c r="B41" s="30" t="str">
        <f>регистрация!B27</f>
        <v>Смирнов Денис</v>
      </c>
      <c r="C41" s="36" t="str">
        <f>регистрация!C27</f>
        <v>м</v>
      </c>
      <c r="D41" s="30">
        <f>регистрация!D27</f>
        <v>1978</v>
      </c>
      <c r="E41" s="30">
        <f>регистрация!E27</f>
        <v>0</v>
      </c>
      <c r="F41" s="30" t="str">
        <f>регистрация!F27</f>
        <v>Денис Андрей</v>
      </c>
      <c r="G41" s="49" t="str">
        <f>регистрация!G27</f>
        <v>Самохин Р.В.</v>
      </c>
      <c r="H41" s="62"/>
      <c r="I41" s="63"/>
      <c r="J41" s="64"/>
      <c r="K41" s="62"/>
      <c r="L41" s="63"/>
      <c r="M41" s="64"/>
      <c r="N41" s="62" t="s">
        <v>66</v>
      </c>
      <c r="O41" s="63"/>
      <c r="P41" s="64"/>
      <c r="Q41" s="62"/>
      <c r="R41" s="63"/>
      <c r="S41" s="64"/>
      <c r="T41" s="62"/>
      <c r="U41" s="63"/>
      <c r="V41" s="64"/>
      <c r="W41" s="32"/>
      <c r="X41" s="33"/>
      <c r="Y41" s="44" t="s">
        <v>69</v>
      </c>
    </row>
  </sheetData>
  <sheetProtection/>
  <autoFilter ref="D1:D4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22051</cp:lastModifiedBy>
  <cp:lastPrinted>2011-04-09T22:26:28Z</cp:lastPrinted>
  <dcterms:created xsi:type="dcterms:W3CDTF">1996-10-08T23:32:33Z</dcterms:created>
  <dcterms:modified xsi:type="dcterms:W3CDTF">2011-04-10T14:19:22Z</dcterms:modified>
  <cp:category/>
  <cp:version/>
  <cp:contentType/>
  <cp:contentStatus/>
</cp:coreProperties>
</file>